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66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<sst xmlns="http://schemas.openxmlformats.org/spreadsheetml/2006/main" count="96" uniqueCount="79">
  <si>
    <t>Адрес МКД</t>
  </si>
  <si>
    <t>ул. Ленина, 40</t>
  </si>
  <si>
    <t>ул. Ленина, 61</t>
  </si>
  <si>
    <t>ул. Ленина, 65</t>
  </si>
  <si>
    <t>ул. Гжатская, 88</t>
  </si>
  <si>
    <t>ул. Гжатская, 90</t>
  </si>
  <si>
    <t>ул. Гжатская, 92</t>
  </si>
  <si>
    <t>ул. Цыпкина, 1-1,2</t>
  </si>
  <si>
    <t>ул. Цыпкина, 5</t>
  </si>
  <si>
    <t>ул. Цыпкина, 6-1</t>
  </si>
  <si>
    <t xml:space="preserve">ул. Кирова, 10 </t>
  </si>
  <si>
    <t>ул. Ленина, 75</t>
  </si>
  <si>
    <t>ул. Ленина, 77</t>
  </si>
  <si>
    <t>ул. Строителей, 7</t>
  </si>
  <si>
    <t xml:space="preserve">ул. Советская, 4а </t>
  </si>
  <si>
    <t xml:space="preserve">ул. Советская, 6 </t>
  </si>
  <si>
    <t xml:space="preserve">ул. Советская, 11 </t>
  </si>
  <si>
    <t xml:space="preserve">ул. Советская, 12 </t>
  </si>
  <si>
    <t xml:space="preserve">ул. Советская, 21 </t>
  </si>
  <si>
    <t xml:space="preserve">ул. Советская, 24 </t>
  </si>
  <si>
    <t xml:space="preserve">ул. Советская, 48 </t>
  </si>
  <si>
    <t xml:space="preserve">ул. Советская, 49 </t>
  </si>
  <si>
    <t xml:space="preserve">ул. Советская, 66 </t>
  </si>
  <si>
    <t xml:space="preserve">ул. Советская, 67 </t>
  </si>
  <si>
    <t>ул. Герцена, 11</t>
  </si>
  <si>
    <t>ул. Герцена, 15а</t>
  </si>
  <si>
    <t>ул. Герцена, 48</t>
  </si>
  <si>
    <t xml:space="preserve">ул. Новая, 16 </t>
  </si>
  <si>
    <t xml:space="preserve">ул. Новая, 16-а </t>
  </si>
  <si>
    <t xml:space="preserve">ул. Новая, 16-б </t>
  </si>
  <si>
    <t>ул. Петра Алексеева,15</t>
  </si>
  <si>
    <t>ул.Пушная 2</t>
  </si>
  <si>
    <t>ул.Пушная 4</t>
  </si>
  <si>
    <t>ул.50 лет ВЛКСМ 14</t>
  </si>
  <si>
    <t>ул.50 лет ВЛКСМ 18</t>
  </si>
  <si>
    <t>ул.50 лет ВЛКСМ 26</t>
  </si>
  <si>
    <t>ул. Строителей, 5 :</t>
  </si>
  <si>
    <t>Московченко Е.В.</t>
  </si>
  <si>
    <t>Мехтиев А.Б.</t>
  </si>
  <si>
    <t>Синиченков Л.А.</t>
  </si>
  <si>
    <t>Хащевский А.Ю.</t>
  </si>
  <si>
    <t>Щербатюк Т.В.</t>
  </si>
  <si>
    <t>Кондирова О.Н.</t>
  </si>
  <si>
    <t>Федорова И.П.</t>
  </si>
  <si>
    <t>ул.50 лет ВЛКСМ 22</t>
  </si>
  <si>
    <t>пер.Хлебный,4</t>
  </si>
  <si>
    <t>ул.Гагарина, 70</t>
  </si>
  <si>
    <t>№ п/п</t>
  </si>
  <si>
    <t>Солнцева, 20</t>
  </si>
  <si>
    <t>Гжатская, 3</t>
  </si>
  <si>
    <t>ул.Крупской, 3</t>
  </si>
  <si>
    <t>Частная</t>
  </si>
  <si>
    <t>Муниципальная</t>
  </si>
  <si>
    <t>Итого:</t>
  </si>
  <si>
    <t>ВСЕГО:</t>
  </si>
  <si>
    <t>ул. Герцена Наб.,12</t>
  </si>
  <si>
    <t>ул. Герцена Наб.,11</t>
  </si>
  <si>
    <t>ул. Пролетарская,9-3</t>
  </si>
  <si>
    <t>ул. Советская наб., 2</t>
  </si>
  <si>
    <t>ул.Комсомольская, 5</t>
  </si>
  <si>
    <t>Площадь квартир, кв.м.</t>
  </si>
  <si>
    <t xml:space="preserve"> Площадь нежилых помещений, кв.м.</t>
  </si>
  <si>
    <t xml:space="preserve"> Площадь мест общего пользования, кв.м.</t>
  </si>
  <si>
    <t>Итого общая площадь квартир и нежилых помещений, кв.м.</t>
  </si>
  <si>
    <t xml:space="preserve"> в том числе</t>
  </si>
  <si>
    <t>в том числе</t>
  </si>
  <si>
    <t>Тариф за содерж. и текущий ремонт с  01.07. 2013г.</t>
  </si>
  <si>
    <t>Тариф за уборку придомовой территории</t>
  </si>
  <si>
    <t>Тариф за вывоз и утилизацию ТБО и КГО</t>
  </si>
  <si>
    <t xml:space="preserve">Площади и тарифы   </t>
  </si>
  <si>
    <t>ул.Мелиоративная 12</t>
  </si>
  <si>
    <t>ул.Мелиоративная 22</t>
  </si>
  <si>
    <t>ул.Мелиоративная 24</t>
  </si>
  <si>
    <t>ул. Пушная, 16</t>
  </si>
  <si>
    <t>по жилищному фонду, переданному  в управление ООО "Гагаринское ЖЭУ" на 2014 год</t>
  </si>
  <si>
    <t>Совета депутатов города Гагарин</t>
  </si>
  <si>
    <t>Смоленской области от 31.01.14 г. № 14</t>
  </si>
  <si>
    <t>Приложение 2 к решению</t>
  </si>
  <si>
    <t>ул. Новая, 14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</si>
</sst>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name val="Arial Cyr"/>
      <family val="2"/>
    </font>
    <font>
      <b/>
      <sz val="11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2"/>
      <color indexed="8"/>
      <name val="Arial Cyr"/>
      <family val="0"/>
    </font>
    <font>
      <sz val="12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b/>
      <sz val="12"/>
      <color indexed="8"/>
      <name val="Arial Cyr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sz val="11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1"/>
      <color rgb="FFFF0000"/>
      <name val="Calibri"/>
      <family val="2"/>
    </font>
    <font>
      <sz val="11"/>
      <color theme="1"/>
      <name val="Arial"/>
      <family val="2"/>
    </font>
    <font>
      <b/>
      <sz val="14"/>
      <color theme="0"/>
      <name val="Calibri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2" fontId="6" fillId="0" borderId="10" xfId="0" applyNumberFormat="1" applyFont="1" applyBorder="1" applyAlignment="1">
      <alignment horizontal="center"/>
    </xf>
    <xf numFmtId="2" fontId="53" fillId="0" borderId="10" xfId="0" applyNumberFormat="1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2" fontId="6" fillId="0" borderId="10" xfId="0" applyNumberFormat="1" applyFont="1" applyBorder="1" applyAlignment="1">
      <alignment horizontal="center" vertical="center"/>
    </xf>
    <xf numFmtId="2" fontId="53" fillId="0" borderId="0" xfId="0" applyNumberFormat="1" applyFont="1" applyAlignment="1">
      <alignment horizontal="center"/>
    </xf>
    <xf numFmtId="0" fontId="53" fillId="0" borderId="15" xfId="0" applyFont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2" fontId="11" fillId="0" borderId="10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5" fillId="0" borderId="17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18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/>
    </xf>
    <xf numFmtId="0" fontId="17" fillId="0" borderId="0" xfId="0" applyFont="1" applyAlignment="1">
      <alignment vertical="center" wrapText="1"/>
    </xf>
    <xf numFmtId="0" fontId="18" fillId="0" borderId="0" xfId="0" applyFont="1" applyBorder="1" applyAlignment="1">
      <alignment vertical="center" wrapText="1"/>
    </xf>
    <xf numFmtId="2" fontId="5" fillId="0" borderId="19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2" fontId="3" fillId="0" borderId="15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2" fontId="57" fillId="0" borderId="10" xfId="0" applyNumberFormat="1" applyFont="1" applyBorder="1" applyAlignment="1">
      <alignment horizontal="center"/>
    </xf>
    <xf numFmtId="2" fontId="11" fillId="0" borderId="10" xfId="0" applyNumberFormat="1" applyFont="1" applyFill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/>
    </xf>
    <xf numFmtId="0" fontId="13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59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56" fillId="0" borderId="21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0"/>
  <sheetViews>
    <sheetView tabSelected="1" zoomScalePageLayoutView="0" workbookViewId="0" topLeftCell="A35">
      <selection activeCell="O47" sqref="O47"/>
    </sheetView>
  </sheetViews>
  <sheetFormatPr defaultColWidth="9.140625" defaultRowHeight="15"/>
  <cols>
    <col min="1" max="1" width="4.7109375" style="0" customWidth="1"/>
    <col min="2" max="2" width="25.8515625" style="0" customWidth="1"/>
    <col min="3" max="3" width="12.421875" style="0" customWidth="1"/>
    <col min="4" max="4" width="11.8515625" style="0" customWidth="1"/>
    <col min="5" max="5" width="7.421875" style="0" customWidth="1"/>
    <col min="6" max="6" width="11.28125" style="0" customWidth="1"/>
    <col min="7" max="7" width="10.28125" style="0" customWidth="1"/>
    <col min="8" max="8" width="9.00390625" style="0" customWidth="1"/>
    <col min="9" max="9" width="9.140625" style="0" customWidth="1"/>
    <col min="10" max="10" width="8.00390625" style="0" customWidth="1"/>
    <col min="11" max="11" width="8.7109375" style="0" customWidth="1"/>
  </cols>
  <sheetData>
    <row r="1" ht="14.25">
      <c r="H1" t="s">
        <v>77</v>
      </c>
    </row>
    <row r="2" ht="14.25">
      <c r="H2" t="s">
        <v>75</v>
      </c>
    </row>
    <row r="3" ht="14.25">
      <c r="H3" t="s">
        <v>76</v>
      </c>
    </row>
    <row r="4" spans="1:17" ht="24" customHeight="1">
      <c r="A4" s="81" t="s">
        <v>69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39"/>
      <c r="M4" s="39"/>
      <c r="N4" s="39"/>
      <c r="O4" s="39"/>
      <c r="P4" s="39"/>
      <c r="Q4" s="39"/>
    </row>
    <row r="5" spans="1:17" ht="25.5" customHeight="1">
      <c r="A5" s="82" t="s">
        <v>74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40"/>
      <c r="M5" s="40"/>
      <c r="N5" s="40"/>
      <c r="O5" s="40"/>
      <c r="P5" s="40"/>
      <c r="Q5" s="40"/>
    </row>
    <row r="6" spans="1:11" ht="21.75" customHeight="1">
      <c r="A6" s="83">
        <v>1.099</v>
      </c>
      <c r="B6" s="83"/>
      <c r="C6" s="83"/>
      <c r="D6" s="83"/>
      <c r="E6" s="83"/>
      <c r="F6" s="83"/>
      <c r="G6" s="83"/>
      <c r="H6" s="83"/>
      <c r="I6" s="83"/>
      <c r="J6" s="83"/>
      <c r="K6" s="83"/>
    </row>
    <row r="7" spans="1:11" ht="16.5" customHeight="1">
      <c r="A7" s="69" t="s">
        <v>47</v>
      </c>
      <c r="B7" s="71" t="s">
        <v>0</v>
      </c>
      <c r="C7" s="74" t="s">
        <v>63</v>
      </c>
      <c r="D7" s="75" t="s">
        <v>64</v>
      </c>
      <c r="E7" s="76"/>
      <c r="F7" s="76"/>
      <c r="G7" s="76"/>
      <c r="H7" s="77"/>
      <c r="I7" s="72" t="s">
        <v>66</v>
      </c>
      <c r="J7" s="80" t="s">
        <v>67</v>
      </c>
      <c r="K7" s="80" t="s">
        <v>68</v>
      </c>
    </row>
    <row r="8" spans="1:11" ht="30" customHeight="1">
      <c r="A8" s="70"/>
      <c r="B8" s="71"/>
      <c r="C8" s="74"/>
      <c r="D8" s="74" t="s">
        <v>62</v>
      </c>
      <c r="E8" s="74" t="s">
        <v>61</v>
      </c>
      <c r="F8" s="74" t="s">
        <v>60</v>
      </c>
      <c r="G8" s="78" t="s">
        <v>65</v>
      </c>
      <c r="H8" s="79"/>
      <c r="I8" s="73"/>
      <c r="J8" s="80"/>
      <c r="K8" s="80"/>
    </row>
    <row r="9" spans="1:11" ht="61.5" customHeight="1">
      <c r="A9" s="70"/>
      <c r="B9" s="71"/>
      <c r="C9" s="74"/>
      <c r="D9" s="74"/>
      <c r="E9" s="74"/>
      <c r="F9" s="74"/>
      <c r="G9" s="34" t="s">
        <v>51</v>
      </c>
      <c r="H9" s="35" t="s">
        <v>52</v>
      </c>
      <c r="I9" s="73"/>
      <c r="J9" s="80"/>
      <c r="K9" s="80"/>
    </row>
    <row r="10" spans="1:11" ht="18" customHeight="1" hidden="1">
      <c r="A10" s="11"/>
      <c r="B10" s="13"/>
      <c r="C10" s="10"/>
      <c r="D10" s="12"/>
      <c r="E10" s="10"/>
      <c r="F10" s="10"/>
      <c r="G10" s="13"/>
      <c r="H10" s="13"/>
      <c r="I10" s="12"/>
      <c r="J10" s="12"/>
      <c r="K10" s="12"/>
    </row>
    <row r="11" spans="1:11" ht="15">
      <c r="A11" s="7">
        <v>1</v>
      </c>
      <c r="B11" s="5" t="s">
        <v>1</v>
      </c>
      <c r="C11" s="2">
        <f aca="true" t="shared" si="0" ref="C11:C44">F11+E11+D11</f>
        <v>33.36</v>
      </c>
      <c r="D11" s="3">
        <v>0</v>
      </c>
      <c r="E11" s="3"/>
      <c r="F11" s="2">
        <f aca="true" t="shared" si="1" ref="F11:F44">G11+H11</f>
        <v>33.36</v>
      </c>
      <c r="G11" s="24"/>
      <c r="H11" s="1">
        <v>33.36</v>
      </c>
      <c r="I11" s="38">
        <f>7.9*$A$6</f>
        <v>8.6821</v>
      </c>
      <c r="J11" s="42"/>
      <c r="K11" s="43">
        <v>1.4</v>
      </c>
    </row>
    <row r="12" spans="1:11" ht="15">
      <c r="A12" s="7">
        <v>2</v>
      </c>
      <c r="B12" s="5" t="s">
        <v>2</v>
      </c>
      <c r="C12" s="2">
        <f t="shared" si="0"/>
        <v>334.39000000000004</v>
      </c>
      <c r="D12" s="3">
        <v>42.29</v>
      </c>
      <c r="E12" s="3"/>
      <c r="F12" s="2">
        <f t="shared" si="1"/>
        <v>292.1</v>
      </c>
      <c r="G12" s="23">
        <v>144.37</v>
      </c>
      <c r="H12" s="1">
        <v>147.73</v>
      </c>
      <c r="I12" s="38">
        <f aca="true" t="shared" si="2" ref="I12:I20">7.9*$A$6</f>
        <v>8.6821</v>
      </c>
      <c r="J12" s="42"/>
      <c r="K12" s="43">
        <v>1.4</v>
      </c>
    </row>
    <row r="13" spans="1:11" ht="15">
      <c r="A13" s="7">
        <v>2</v>
      </c>
      <c r="B13" s="5" t="s">
        <v>3</v>
      </c>
      <c r="C13" s="2">
        <f t="shared" si="0"/>
        <v>357.12</v>
      </c>
      <c r="D13" s="3">
        <v>32.64</v>
      </c>
      <c r="E13" s="3"/>
      <c r="F13" s="2">
        <f t="shared" si="1"/>
        <v>324.48</v>
      </c>
      <c r="G13" s="23">
        <v>97.21</v>
      </c>
      <c r="H13" s="1">
        <v>227.27</v>
      </c>
      <c r="I13" s="38">
        <f t="shared" si="2"/>
        <v>8.6821</v>
      </c>
      <c r="J13" s="42"/>
      <c r="K13" s="43">
        <v>1.4</v>
      </c>
    </row>
    <row r="14" spans="1:11" ht="15">
      <c r="A14" s="7">
        <f aca="true" t="shared" si="3" ref="A14:A22">A13+1</f>
        <v>3</v>
      </c>
      <c r="B14" s="5" t="s">
        <v>4</v>
      </c>
      <c r="C14" s="2">
        <f t="shared" si="0"/>
        <v>408.8</v>
      </c>
      <c r="D14" s="3">
        <v>55.6</v>
      </c>
      <c r="E14" s="3"/>
      <c r="F14" s="1">
        <f t="shared" si="1"/>
        <v>353.2</v>
      </c>
      <c r="G14" s="23">
        <v>109.44</v>
      </c>
      <c r="H14" s="1">
        <v>243.76</v>
      </c>
      <c r="I14" s="38">
        <f t="shared" si="2"/>
        <v>8.6821</v>
      </c>
      <c r="J14" s="42"/>
      <c r="K14" s="43">
        <v>1.4</v>
      </c>
    </row>
    <row r="15" spans="1:11" ht="15">
      <c r="A15" s="7">
        <f t="shared" si="3"/>
        <v>4</v>
      </c>
      <c r="B15" s="5" t="s">
        <v>5</v>
      </c>
      <c r="C15" s="2">
        <f t="shared" si="0"/>
        <v>83.73</v>
      </c>
      <c r="D15" s="3">
        <v>0</v>
      </c>
      <c r="E15" s="3"/>
      <c r="F15" s="1">
        <f t="shared" si="1"/>
        <v>83.73</v>
      </c>
      <c r="G15" s="23">
        <v>83.73</v>
      </c>
      <c r="H15" s="1"/>
      <c r="I15" s="38">
        <f t="shared" si="2"/>
        <v>8.6821</v>
      </c>
      <c r="J15" s="42"/>
      <c r="K15" s="43">
        <v>1.4</v>
      </c>
    </row>
    <row r="16" spans="1:11" ht="15">
      <c r="A16" s="7">
        <f t="shared" si="3"/>
        <v>5</v>
      </c>
      <c r="B16" s="5" t="s">
        <v>6</v>
      </c>
      <c r="C16" s="2">
        <f t="shared" si="0"/>
        <v>60.87</v>
      </c>
      <c r="D16" s="3">
        <v>0</v>
      </c>
      <c r="E16" s="3"/>
      <c r="F16" s="1">
        <f t="shared" si="1"/>
        <v>60.87</v>
      </c>
      <c r="G16" s="24"/>
      <c r="H16" s="1">
        <v>60.87</v>
      </c>
      <c r="I16" s="38">
        <f t="shared" si="2"/>
        <v>8.6821</v>
      </c>
      <c r="J16" s="42"/>
      <c r="K16" s="43">
        <v>1.4</v>
      </c>
    </row>
    <row r="17" spans="1:11" ht="21" customHeight="1">
      <c r="A17" s="7">
        <f t="shared" si="3"/>
        <v>6</v>
      </c>
      <c r="B17" s="28" t="s">
        <v>59</v>
      </c>
      <c r="C17" s="2">
        <f t="shared" si="0"/>
        <v>76.5</v>
      </c>
      <c r="D17" s="3">
        <v>0</v>
      </c>
      <c r="E17" s="3"/>
      <c r="F17" s="1">
        <f t="shared" si="1"/>
        <v>76.5</v>
      </c>
      <c r="G17" s="23">
        <v>38</v>
      </c>
      <c r="H17" s="1">
        <v>38.5</v>
      </c>
      <c r="I17" s="38">
        <f t="shared" si="2"/>
        <v>8.6821</v>
      </c>
      <c r="J17" s="42"/>
      <c r="K17" s="43">
        <v>1.4</v>
      </c>
    </row>
    <row r="18" spans="1:11" ht="15">
      <c r="A18" s="7">
        <f t="shared" si="3"/>
        <v>7</v>
      </c>
      <c r="B18" s="5" t="s">
        <v>7</v>
      </c>
      <c r="C18" s="2">
        <f t="shared" si="0"/>
        <v>136.31</v>
      </c>
      <c r="D18" s="3">
        <v>0</v>
      </c>
      <c r="E18" s="3"/>
      <c r="F18" s="1">
        <f t="shared" si="1"/>
        <v>136.31</v>
      </c>
      <c r="G18" s="23">
        <v>136.31</v>
      </c>
      <c r="H18" s="1"/>
      <c r="I18" s="38">
        <f t="shared" si="2"/>
        <v>8.6821</v>
      </c>
      <c r="J18" s="42"/>
      <c r="K18" s="43">
        <v>1.4</v>
      </c>
    </row>
    <row r="19" spans="1:11" ht="15">
      <c r="A19" s="7">
        <f t="shared" si="3"/>
        <v>8</v>
      </c>
      <c r="B19" s="5" t="s">
        <v>8</v>
      </c>
      <c r="C19" s="2">
        <f t="shared" si="0"/>
        <v>85.12</v>
      </c>
      <c r="D19" s="3">
        <v>0</v>
      </c>
      <c r="E19" s="3"/>
      <c r="F19" s="1">
        <f t="shared" si="1"/>
        <v>85.12</v>
      </c>
      <c r="G19" s="24"/>
      <c r="H19" s="1">
        <v>85.12</v>
      </c>
      <c r="I19" s="38">
        <f t="shared" si="2"/>
        <v>8.6821</v>
      </c>
      <c r="J19" s="42"/>
      <c r="K19" s="43">
        <v>1.4</v>
      </c>
    </row>
    <row r="20" spans="1:11" ht="15">
      <c r="A20" s="7">
        <f t="shared" si="3"/>
        <v>9</v>
      </c>
      <c r="B20" s="5" t="s">
        <v>9</v>
      </c>
      <c r="C20" s="2">
        <f t="shared" si="0"/>
        <v>40.25</v>
      </c>
      <c r="D20" s="3">
        <v>0</v>
      </c>
      <c r="E20" s="3"/>
      <c r="F20" s="1">
        <f t="shared" si="1"/>
        <v>40.25</v>
      </c>
      <c r="G20" s="24"/>
      <c r="H20" s="1">
        <v>40.25</v>
      </c>
      <c r="I20" s="38">
        <f t="shared" si="2"/>
        <v>8.6821</v>
      </c>
      <c r="J20" s="42"/>
      <c r="K20" s="43">
        <v>1.4</v>
      </c>
    </row>
    <row r="21" spans="1:11" s="30" customFormat="1" ht="15">
      <c r="A21" s="32">
        <v>10</v>
      </c>
      <c r="B21" s="5" t="s">
        <v>50</v>
      </c>
      <c r="C21" s="2">
        <f t="shared" si="0"/>
        <v>67.67</v>
      </c>
      <c r="D21" s="33">
        <v>0</v>
      </c>
      <c r="E21" s="33"/>
      <c r="F21" s="1">
        <f t="shared" si="1"/>
        <v>67.67</v>
      </c>
      <c r="G21" s="1">
        <v>67.67</v>
      </c>
      <c r="H21" s="1"/>
      <c r="I21" s="38"/>
      <c r="J21" s="42"/>
      <c r="K21" s="43">
        <v>1.4</v>
      </c>
    </row>
    <row r="22" spans="1:11" ht="15">
      <c r="A22" s="7">
        <f t="shared" si="3"/>
        <v>11</v>
      </c>
      <c r="B22" s="5" t="s">
        <v>10</v>
      </c>
      <c r="C22" s="2">
        <f t="shared" si="0"/>
        <v>73.79</v>
      </c>
      <c r="D22" s="3">
        <v>0</v>
      </c>
      <c r="E22" s="3"/>
      <c r="F22" s="1">
        <f t="shared" si="1"/>
        <v>73.79</v>
      </c>
      <c r="G22" s="23">
        <v>73.79</v>
      </c>
      <c r="H22" s="1"/>
      <c r="I22" s="38">
        <f aca="true" t="shared" si="4" ref="I22:I30">7.9*$A$6</f>
        <v>8.6821</v>
      </c>
      <c r="J22" s="42"/>
      <c r="K22" s="43">
        <v>1.4</v>
      </c>
    </row>
    <row r="23" spans="1:11" ht="15">
      <c r="A23" s="7">
        <f aca="true" t="shared" si="5" ref="A23:A43">A22+1</f>
        <v>12</v>
      </c>
      <c r="B23" s="5" t="s">
        <v>14</v>
      </c>
      <c r="C23" s="2">
        <f t="shared" si="0"/>
        <v>353.8</v>
      </c>
      <c r="D23" s="20">
        <v>37.37</v>
      </c>
      <c r="E23" s="20"/>
      <c r="F23" s="1">
        <f t="shared" si="1"/>
        <v>316.43</v>
      </c>
      <c r="G23" s="25">
        <v>316.43</v>
      </c>
      <c r="H23" s="1"/>
      <c r="I23" s="38">
        <f t="shared" si="4"/>
        <v>8.6821</v>
      </c>
      <c r="J23" s="42"/>
      <c r="K23" s="43">
        <v>1.4</v>
      </c>
    </row>
    <row r="24" spans="1:11" ht="15">
      <c r="A24" s="7">
        <f t="shared" si="5"/>
        <v>13</v>
      </c>
      <c r="B24" s="5" t="s">
        <v>15</v>
      </c>
      <c r="C24" s="2">
        <f t="shared" si="0"/>
        <v>422</v>
      </c>
      <c r="D24" s="20">
        <v>49</v>
      </c>
      <c r="E24" s="20"/>
      <c r="F24" s="1">
        <f t="shared" si="1"/>
        <v>373</v>
      </c>
      <c r="G24" s="25">
        <v>274.98</v>
      </c>
      <c r="H24" s="1">
        <v>98.02</v>
      </c>
      <c r="I24" s="38">
        <f t="shared" si="4"/>
        <v>8.6821</v>
      </c>
      <c r="J24" s="42"/>
      <c r="K24" s="43">
        <v>1.4</v>
      </c>
    </row>
    <row r="25" spans="1:11" ht="15">
      <c r="A25" s="7">
        <f t="shared" si="5"/>
        <v>14</v>
      </c>
      <c r="B25" s="5" t="s">
        <v>16</v>
      </c>
      <c r="C25" s="2">
        <f t="shared" si="0"/>
        <v>240.49</v>
      </c>
      <c r="D25" s="4">
        <v>33.17</v>
      </c>
      <c r="E25" s="4">
        <v>34.4</v>
      </c>
      <c r="F25" s="1">
        <f t="shared" si="1"/>
        <v>172.92000000000002</v>
      </c>
      <c r="G25" s="25">
        <v>88.64</v>
      </c>
      <c r="H25" s="1">
        <v>84.28</v>
      </c>
      <c r="I25" s="38">
        <f t="shared" si="4"/>
        <v>8.6821</v>
      </c>
      <c r="J25" s="42"/>
      <c r="K25" s="43">
        <v>1.4</v>
      </c>
    </row>
    <row r="26" spans="1:11" ht="15">
      <c r="A26" s="7">
        <f t="shared" si="5"/>
        <v>15</v>
      </c>
      <c r="B26" s="5" t="s">
        <v>17</v>
      </c>
      <c r="C26" s="2">
        <f t="shared" si="0"/>
        <v>184.39</v>
      </c>
      <c r="D26" s="3">
        <v>27.75</v>
      </c>
      <c r="E26" s="3"/>
      <c r="F26" s="1">
        <f t="shared" si="1"/>
        <v>156.64</v>
      </c>
      <c r="G26" s="25">
        <v>124.13</v>
      </c>
      <c r="H26" s="1">
        <v>32.51</v>
      </c>
      <c r="I26" s="38">
        <f t="shared" si="4"/>
        <v>8.6821</v>
      </c>
      <c r="J26" s="42"/>
      <c r="K26" s="43">
        <v>1.4</v>
      </c>
    </row>
    <row r="27" spans="1:11" ht="15">
      <c r="A27" s="7">
        <f t="shared" si="5"/>
        <v>16</v>
      </c>
      <c r="B27" s="5" t="s">
        <v>18</v>
      </c>
      <c r="C27" s="2">
        <f t="shared" si="0"/>
        <v>446.83000000000004</v>
      </c>
      <c r="D27" s="3">
        <v>46.85</v>
      </c>
      <c r="E27" s="3"/>
      <c r="F27" s="1">
        <f t="shared" si="1"/>
        <v>399.98</v>
      </c>
      <c r="G27" s="25">
        <v>327.64</v>
      </c>
      <c r="H27" s="1">
        <v>72.34</v>
      </c>
      <c r="I27" s="38">
        <f t="shared" si="4"/>
        <v>8.6821</v>
      </c>
      <c r="J27" s="42"/>
      <c r="K27" s="43">
        <v>1.4</v>
      </c>
    </row>
    <row r="28" spans="1:11" ht="15">
      <c r="A28" s="7">
        <f t="shared" si="5"/>
        <v>17</v>
      </c>
      <c r="B28" s="5" t="s">
        <v>19</v>
      </c>
      <c r="C28" s="2">
        <f t="shared" si="0"/>
        <v>92.11</v>
      </c>
      <c r="D28" s="3">
        <v>0</v>
      </c>
      <c r="E28" s="3"/>
      <c r="F28" s="1">
        <f t="shared" si="1"/>
        <v>92.11</v>
      </c>
      <c r="G28" s="25">
        <v>39.31</v>
      </c>
      <c r="H28" s="1">
        <v>52.8</v>
      </c>
      <c r="I28" s="38">
        <f t="shared" si="4"/>
        <v>8.6821</v>
      </c>
      <c r="J28" s="42"/>
      <c r="K28" s="43">
        <v>1.4</v>
      </c>
    </row>
    <row r="29" spans="1:11" ht="15">
      <c r="A29" s="7">
        <f t="shared" si="5"/>
        <v>18</v>
      </c>
      <c r="B29" s="5" t="s">
        <v>20</v>
      </c>
      <c r="C29" s="2">
        <f t="shared" si="0"/>
        <v>248.62</v>
      </c>
      <c r="D29" s="3">
        <v>19.57</v>
      </c>
      <c r="E29" s="3"/>
      <c r="F29" s="1">
        <f t="shared" si="1"/>
        <v>229.05</v>
      </c>
      <c r="G29" s="25">
        <v>142.46</v>
      </c>
      <c r="H29" s="1">
        <v>86.59</v>
      </c>
      <c r="I29" s="38">
        <f t="shared" si="4"/>
        <v>8.6821</v>
      </c>
      <c r="J29" s="42"/>
      <c r="K29" s="43">
        <v>1.4</v>
      </c>
    </row>
    <row r="30" spans="1:11" ht="15">
      <c r="A30" s="7">
        <f t="shared" si="5"/>
        <v>19</v>
      </c>
      <c r="B30" s="5" t="s">
        <v>21</v>
      </c>
      <c r="C30" s="2">
        <f t="shared" si="0"/>
        <v>352.99</v>
      </c>
      <c r="D30" s="3">
        <v>52.6</v>
      </c>
      <c r="E30" s="3"/>
      <c r="F30" s="1">
        <f t="shared" si="1"/>
        <v>300.39</v>
      </c>
      <c r="G30" s="25">
        <v>174.1</v>
      </c>
      <c r="H30" s="1">
        <v>126.29</v>
      </c>
      <c r="I30" s="38">
        <f t="shared" si="4"/>
        <v>8.6821</v>
      </c>
      <c r="J30" s="42"/>
      <c r="K30" s="43">
        <v>1.4</v>
      </c>
    </row>
    <row r="31" spans="1:11" ht="15">
      <c r="A31" s="7">
        <v>20</v>
      </c>
      <c r="B31" s="5" t="s">
        <v>22</v>
      </c>
      <c r="C31" s="2">
        <f t="shared" si="0"/>
        <v>167.01000000000002</v>
      </c>
      <c r="D31" s="3">
        <v>29.34</v>
      </c>
      <c r="E31" s="3"/>
      <c r="F31" s="1">
        <f t="shared" si="1"/>
        <v>137.67000000000002</v>
      </c>
      <c r="G31" s="25">
        <v>115.59</v>
      </c>
      <c r="H31" s="1">
        <v>22.08</v>
      </c>
      <c r="I31" s="38">
        <f aca="true" t="shared" si="6" ref="I31:I38">7.9*$A$6</f>
        <v>8.6821</v>
      </c>
      <c r="J31" s="42"/>
      <c r="K31" s="43">
        <v>1.4</v>
      </c>
    </row>
    <row r="32" spans="1:11" ht="15">
      <c r="A32" s="7">
        <f t="shared" si="5"/>
        <v>21</v>
      </c>
      <c r="B32" s="5" t="s">
        <v>23</v>
      </c>
      <c r="C32" s="2">
        <f t="shared" si="0"/>
        <v>466.26</v>
      </c>
      <c r="D32" s="3">
        <v>71.34</v>
      </c>
      <c r="E32" s="3"/>
      <c r="F32" s="1">
        <f t="shared" si="1"/>
        <v>394.91999999999996</v>
      </c>
      <c r="G32" s="25">
        <v>241.22</v>
      </c>
      <c r="H32" s="1">
        <v>153.7</v>
      </c>
      <c r="I32" s="38">
        <f t="shared" si="6"/>
        <v>8.6821</v>
      </c>
      <c r="J32" s="42"/>
      <c r="K32" s="43">
        <v>1.4</v>
      </c>
    </row>
    <row r="33" spans="1:11" ht="15">
      <c r="A33" s="7">
        <f t="shared" si="5"/>
        <v>22</v>
      </c>
      <c r="B33" s="28" t="s">
        <v>58</v>
      </c>
      <c r="C33" s="2">
        <f t="shared" si="0"/>
        <v>536.2</v>
      </c>
      <c r="D33" s="3">
        <v>50.22</v>
      </c>
      <c r="E33" s="3"/>
      <c r="F33" s="1">
        <f t="shared" si="1"/>
        <v>485.98</v>
      </c>
      <c r="G33" s="25">
        <v>434.26</v>
      </c>
      <c r="H33" s="1">
        <v>51.72</v>
      </c>
      <c r="I33" s="38">
        <f t="shared" si="6"/>
        <v>8.6821</v>
      </c>
      <c r="J33" s="42"/>
      <c r="K33" s="43">
        <v>1.4</v>
      </c>
    </row>
    <row r="34" spans="1:11" ht="15">
      <c r="A34" s="7">
        <f t="shared" si="5"/>
        <v>23</v>
      </c>
      <c r="B34" s="5" t="s">
        <v>24</v>
      </c>
      <c r="C34" s="2">
        <f t="shared" si="0"/>
        <v>57.09</v>
      </c>
      <c r="D34" s="3">
        <v>0</v>
      </c>
      <c r="E34" s="3"/>
      <c r="F34" s="1">
        <f t="shared" si="1"/>
        <v>57.09</v>
      </c>
      <c r="G34" s="25">
        <v>57.09</v>
      </c>
      <c r="H34" s="1"/>
      <c r="I34" s="38">
        <f t="shared" si="6"/>
        <v>8.6821</v>
      </c>
      <c r="J34" s="42"/>
      <c r="K34" s="43">
        <v>1.4</v>
      </c>
    </row>
    <row r="35" spans="1:11" ht="15">
      <c r="A35" s="7">
        <f t="shared" si="5"/>
        <v>24</v>
      </c>
      <c r="B35" s="5" t="s">
        <v>25</v>
      </c>
      <c r="C35" s="2">
        <f t="shared" si="0"/>
        <v>48.32</v>
      </c>
      <c r="D35" s="3">
        <v>0</v>
      </c>
      <c r="E35" s="3"/>
      <c r="F35" s="1">
        <f t="shared" si="1"/>
        <v>48.32</v>
      </c>
      <c r="G35" s="25"/>
      <c r="H35" s="1">
        <v>48.32</v>
      </c>
      <c r="I35" s="38">
        <f t="shared" si="6"/>
        <v>8.6821</v>
      </c>
      <c r="J35" s="42"/>
      <c r="K35" s="43">
        <v>1.4</v>
      </c>
    </row>
    <row r="36" spans="1:11" ht="15">
      <c r="A36" s="7">
        <v>25</v>
      </c>
      <c r="B36" s="5" t="s">
        <v>26</v>
      </c>
      <c r="C36" s="2">
        <f t="shared" si="0"/>
        <v>218.39000000000001</v>
      </c>
      <c r="D36" s="21">
        <v>9.24</v>
      </c>
      <c r="E36" s="18"/>
      <c r="F36" s="1">
        <f t="shared" si="1"/>
        <v>209.15</v>
      </c>
      <c r="G36" s="25">
        <v>57.28</v>
      </c>
      <c r="H36" s="1">
        <v>151.87</v>
      </c>
      <c r="I36" s="38">
        <f t="shared" si="6"/>
        <v>8.6821</v>
      </c>
      <c r="J36" s="42"/>
      <c r="K36" s="43">
        <v>1.4</v>
      </c>
    </row>
    <row r="37" spans="1:11" ht="15">
      <c r="A37" s="7">
        <f t="shared" si="5"/>
        <v>26</v>
      </c>
      <c r="B37" s="5" t="s">
        <v>56</v>
      </c>
      <c r="C37" s="2">
        <f t="shared" si="0"/>
        <v>132.85999999999999</v>
      </c>
      <c r="D37" s="3">
        <v>0</v>
      </c>
      <c r="E37" s="3"/>
      <c r="F37" s="1">
        <f t="shared" si="1"/>
        <v>132.85999999999999</v>
      </c>
      <c r="G37" s="25">
        <v>50.9</v>
      </c>
      <c r="H37" s="1">
        <v>81.96</v>
      </c>
      <c r="I37" s="38">
        <f t="shared" si="6"/>
        <v>8.6821</v>
      </c>
      <c r="J37" s="42"/>
      <c r="K37" s="43">
        <v>1.4</v>
      </c>
    </row>
    <row r="38" spans="1:11" ht="15">
      <c r="A38" s="7">
        <f t="shared" si="5"/>
        <v>27</v>
      </c>
      <c r="B38" s="5" t="s">
        <v>55</v>
      </c>
      <c r="C38" s="2">
        <f t="shared" si="0"/>
        <v>367.48999999999995</v>
      </c>
      <c r="D38" s="3">
        <v>83.32</v>
      </c>
      <c r="E38" s="3"/>
      <c r="F38" s="1">
        <f t="shared" si="1"/>
        <v>284.16999999999996</v>
      </c>
      <c r="G38" s="25">
        <v>91.57</v>
      </c>
      <c r="H38" s="1">
        <v>192.6</v>
      </c>
      <c r="I38" s="38">
        <f t="shared" si="6"/>
        <v>8.6821</v>
      </c>
      <c r="J38" s="42"/>
      <c r="K38" s="43">
        <v>1.4</v>
      </c>
    </row>
    <row r="39" spans="1:11" s="30" customFormat="1" ht="15">
      <c r="A39" s="32">
        <f t="shared" si="5"/>
        <v>28</v>
      </c>
      <c r="B39" s="5" t="s">
        <v>57</v>
      </c>
      <c r="C39" s="2">
        <f t="shared" si="0"/>
        <v>184.56</v>
      </c>
      <c r="D39" s="33">
        <v>0</v>
      </c>
      <c r="E39" s="33"/>
      <c r="F39" s="1">
        <f t="shared" si="1"/>
        <v>184.56</v>
      </c>
      <c r="G39" s="25">
        <v>184.56</v>
      </c>
      <c r="H39" s="1"/>
      <c r="I39" s="38"/>
      <c r="J39" s="42"/>
      <c r="K39" s="43">
        <v>1.4</v>
      </c>
    </row>
    <row r="40" spans="1:11" ht="15">
      <c r="A40" s="7">
        <f t="shared" si="5"/>
        <v>29</v>
      </c>
      <c r="B40" s="6" t="s">
        <v>33</v>
      </c>
      <c r="C40" s="2">
        <f t="shared" si="0"/>
        <v>288.09999999999997</v>
      </c>
      <c r="D40" s="3">
        <v>20.4</v>
      </c>
      <c r="E40" s="3"/>
      <c r="F40" s="1">
        <f t="shared" si="1"/>
        <v>267.7</v>
      </c>
      <c r="G40" s="25">
        <v>267.7</v>
      </c>
      <c r="H40" s="1"/>
      <c r="I40" s="38">
        <v>7.9</v>
      </c>
      <c r="J40" s="42"/>
      <c r="K40" s="43">
        <v>1.4</v>
      </c>
    </row>
    <row r="41" spans="1:11" ht="15">
      <c r="A41" s="7">
        <f t="shared" si="5"/>
        <v>30</v>
      </c>
      <c r="B41" s="6" t="s">
        <v>34</v>
      </c>
      <c r="C41" s="2">
        <f t="shared" si="0"/>
        <v>188.5</v>
      </c>
      <c r="D41" s="3">
        <v>0</v>
      </c>
      <c r="E41" s="3"/>
      <c r="F41" s="1">
        <f t="shared" si="1"/>
        <v>188.5</v>
      </c>
      <c r="G41" s="25">
        <v>94.4</v>
      </c>
      <c r="H41" s="1">
        <v>94.1</v>
      </c>
      <c r="I41" s="38">
        <v>7.9</v>
      </c>
      <c r="J41" s="42"/>
      <c r="K41" s="43">
        <v>1.4</v>
      </c>
    </row>
    <row r="42" spans="1:11" ht="15">
      <c r="A42" s="7">
        <f t="shared" si="5"/>
        <v>31</v>
      </c>
      <c r="B42" s="6" t="s">
        <v>44</v>
      </c>
      <c r="C42" s="2">
        <f t="shared" si="0"/>
        <v>538.58</v>
      </c>
      <c r="D42" s="3">
        <v>61.96</v>
      </c>
      <c r="E42" s="3"/>
      <c r="F42" s="29">
        <f t="shared" si="1"/>
        <v>476.62</v>
      </c>
      <c r="G42" s="25">
        <v>306.87</v>
      </c>
      <c r="H42" s="1">
        <v>169.75</v>
      </c>
      <c r="I42" s="38">
        <v>7.9</v>
      </c>
      <c r="J42" s="42"/>
      <c r="K42" s="43">
        <v>1.4</v>
      </c>
    </row>
    <row r="43" spans="1:11" ht="15">
      <c r="A43" s="7">
        <f t="shared" si="5"/>
        <v>32</v>
      </c>
      <c r="B43" s="6" t="s">
        <v>35</v>
      </c>
      <c r="C43" s="2">
        <f t="shared" si="0"/>
        <v>292.5</v>
      </c>
      <c r="D43" s="3">
        <v>0</v>
      </c>
      <c r="E43" s="3"/>
      <c r="F43" s="29">
        <f t="shared" si="1"/>
        <v>292.5</v>
      </c>
      <c r="G43" s="25">
        <v>292.5</v>
      </c>
      <c r="H43" s="1"/>
      <c r="I43" s="38">
        <v>7.9</v>
      </c>
      <c r="J43" s="42"/>
      <c r="K43" s="43">
        <v>1.4</v>
      </c>
    </row>
    <row r="44" spans="1:11" ht="15">
      <c r="A44" s="15">
        <v>33</v>
      </c>
      <c r="B44" s="8" t="s">
        <v>49</v>
      </c>
      <c r="C44" s="14">
        <f t="shared" si="0"/>
        <v>423.6</v>
      </c>
      <c r="D44" s="22">
        <v>40</v>
      </c>
      <c r="E44" s="22"/>
      <c r="F44" s="31">
        <f t="shared" si="1"/>
        <v>383.6</v>
      </c>
      <c r="G44" s="26">
        <v>383.6</v>
      </c>
      <c r="H44" s="19"/>
      <c r="I44" s="41">
        <v>7.9</v>
      </c>
      <c r="J44" s="47"/>
      <c r="K44" s="43">
        <v>1.4</v>
      </c>
    </row>
    <row r="45" spans="1:11" ht="15">
      <c r="A45" s="7"/>
      <c r="B45" s="48" t="s">
        <v>53</v>
      </c>
      <c r="C45" s="27">
        <f aca="true" t="shared" si="7" ref="C45:H45">SUM(C11:C44)</f>
        <v>8008.6</v>
      </c>
      <c r="D45" s="27">
        <f t="shared" si="7"/>
        <v>762.66</v>
      </c>
      <c r="E45" s="27">
        <f t="shared" si="7"/>
        <v>34.4</v>
      </c>
      <c r="F45" s="27">
        <f t="shared" si="7"/>
        <v>7211.540000000001</v>
      </c>
      <c r="G45" s="27">
        <f t="shared" si="7"/>
        <v>4815.750000000001</v>
      </c>
      <c r="H45" s="27">
        <f t="shared" si="7"/>
        <v>2395.7899999999995</v>
      </c>
      <c r="I45" s="27"/>
      <c r="J45" s="44"/>
      <c r="K45" s="44"/>
    </row>
    <row r="46" spans="1:11" ht="15" customHeight="1">
      <c r="A46" s="7"/>
      <c r="B46" s="48"/>
      <c r="C46" s="49"/>
      <c r="D46" s="50"/>
      <c r="E46" s="50"/>
      <c r="F46" s="49"/>
      <c r="G46" s="49"/>
      <c r="H46" s="27"/>
      <c r="I46" s="51">
        <v>1.099</v>
      </c>
      <c r="J46" s="45"/>
      <c r="K46" s="45"/>
    </row>
    <row r="47" spans="1:11" ht="15">
      <c r="A47" s="52">
        <f>A44+1</f>
        <v>34</v>
      </c>
      <c r="B47" s="53" t="s">
        <v>46</v>
      </c>
      <c r="C47" s="27">
        <f>F47+E47+D47</f>
        <v>225.3</v>
      </c>
      <c r="D47" s="54">
        <v>27</v>
      </c>
      <c r="E47" s="54">
        <v>0</v>
      </c>
      <c r="F47" s="27">
        <f>G47+H47</f>
        <v>198.3</v>
      </c>
      <c r="G47" s="55">
        <v>198.3</v>
      </c>
      <c r="H47" s="49"/>
      <c r="I47" s="27">
        <v>7.92</v>
      </c>
      <c r="J47" s="44"/>
      <c r="K47" s="43">
        <v>1.4</v>
      </c>
    </row>
    <row r="48" spans="1:11" ht="15">
      <c r="A48" s="52"/>
      <c r="B48" s="53"/>
      <c r="C48" s="27"/>
      <c r="D48" s="56"/>
      <c r="E48" s="56"/>
      <c r="F48" s="49"/>
      <c r="G48" s="57"/>
      <c r="H48" s="49"/>
      <c r="I48" s="27"/>
      <c r="J48" s="44"/>
      <c r="K48" s="44"/>
    </row>
    <row r="49" spans="1:11" ht="15">
      <c r="A49" s="7">
        <f>A47+1</f>
        <v>35</v>
      </c>
      <c r="B49" s="16" t="s">
        <v>13</v>
      </c>
      <c r="C49" s="2">
        <f>F49+E49+D49</f>
        <v>5591.460000000001</v>
      </c>
      <c r="D49" s="3">
        <v>466.6</v>
      </c>
      <c r="E49" s="3">
        <v>584.6</v>
      </c>
      <c r="F49" s="2">
        <f>G49+H49</f>
        <v>4540.26</v>
      </c>
      <c r="G49" s="25">
        <v>4540.26</v>
      </c>
      <c r="H49" s="1"/>
      <c r="I49" s="2">
        <v>9.61</v>
      </c>
      <c r="J49" s="42"/>
      <c r="K49" s="43">
        <v>1.4</v>
      </c>
    </row>
    <row r="50" spans="1:11" ht="15">
      <c r="A50" s="7">
        <f>A49+1</f>
        <v>36</v>
      </c>
      <c r="B50" s="9" t="s">
        <v>73</v>
      </c>
      <c r="C50" s="2">
        <f>F50+E50+D50</f>
        <v>428.23</v>
      </c>
      <c r="D50" s="3">
        <v>61.35</v>
      </c>
      <c r="E50" s="3"/>
      <c r="F50" s="2">
        <f>G50+H50</f>
        <v>366.88</v>
      </c>
      <c r="G50" s="25">
        <v>366.88</v>
      </c>
      <c r="H50" s="1"/>
      <c r="I50" s="2">
        <v>8.9</v>
      </c>
      <c r="J50" s="42"/>
      <c r="K50" s="43">
        <v>1.4</v>
      </c>
    </row>
    <row r="51" spans="1:11" ht="15">
      <c r="A51" s="7"/>
      <c r="B51" s="48" t="s">
        <v>53</v>
      </c>
      <c r="C51" s="49">
        <f>SUM(C49:C50)</f>
        <v>6019.6900000000005</v>
      </c>
      <c r="D51" s="49">
        <f>SUM(D49:D50)</f>
        <v>527.95</v>
      </c>
      <c r="E51" s="49">
        <f>SUM(E49:E50)</f>
        <v>584.6</v>
      </c>
      <c r="F51" s="49">
        <f>SUM(F49:F50)</f>
        <v>4907.14</v>
      </c>
      <c r="G51" s="49">
        <f>SUM(G49:G50)</f>
        <v>4907.14</v>
      </c>
      <c r="H51" s="27"/>
      <c r="I51" s="27"/>
      <c r="J51" s="44"/>
      <c r="K51" s="44"/>
    </row>
    <row r="52" spans="1:11" ht="15">
      <c r="A52" s="52">
        <f>A50+1</f>
        <v>37</v>
      </c>
      <c r="B52" s="53" t="s">
        <v>45</v>
      </c>
      <c r="C52" s="27">
        <f>F52+E52+D52</f>
        <v>303.7</v>
      </c>
      <c r="D52" s="54">
        <v>28.8</v>
      </c>
      <c r="E52" s="54">
        <v>0</v>
      </c>
      <c r="F52" s="27">
        <f>G52+H52</f>
        <v>274.9</v>
      </c>
      <c r="G52" s="57">
        <v>274.9</v>
      </c>
      <c r="H52" s="27"/>
      <c r="I52" s="27">
        <v>8.92</v>
      </c>
      <c r="J52" s="44"/>
      <c r="K52" s="43">
        <v>1.4</v>
      </c>
    </row>
    <row r="53" spans="1:11" ht="15">
      <c r="A53" s="52"/>
      <c r="B53" s="53"/>
      <c r="C53" s="27"/>
      <c r="D53" s="58"/>
      <c r="E53" s="58"/>
      <c r="F53" s="49"/>
      <c r="G53" s="57"/>
      <c r="H53" s="49"/>
      <c r="I53" s="27"/>
      <c r="J53" s="44"/>
      <c r="K53" s="44"/>
    </row>
    <row r="54" spans="1:11" ht="15">
      <c r="A54" s="52">
        <f>A52+1</f>
        <v>38</v>
      </c>
      <c r="B54" s="53" t="s">
        <v>48</v>
      </c>
      <c r="C54" s="27">
        <f>F54+E54+D54</f>
        <v>4013.18</v>
      </c>
      <c r="D54" s="54">
        <v>417.5</v>
      </c>
      <c r="E54" s="54">
        <v>0</v>
      </c>
      <c r="F54" s="27">
        <f>G54+H54</f>
        <v>3595.68</v>
      </c>
      <c r="G54" s="49">
        <v>3595.68</v>
      </c>
      <c r="H54" s="27"/>
      <c r="I54" s="27">
        <v>6.69</v>
      </c>
      <c r="J54" s="44"/>
      <c r="K54" s="43">
        <v>1.4</v>
      </c>
    </row>
    <row r="55" spans="1:11" ht="15">
      <c r="A55" s="67">
        <v>39</v>
      </c>
      <c r="B55" s="9" t="s">
        <v>78</v>
      </c>
      <c r="C55" s="2">
        <v>1708.6</v>
      </c>
      <c r="D55" s="3">
        <v>283.6</v>
      </c>
      <c r="E55" s="3">
        <v>0</v>
      </c>
      <c r="F55" s="1">
        <v>1425</v>
      </c>
      <c r="G55" s="25">
        <v>348</v>
      </c>
      <c r="H55" s="1">
        <v>1077</v>
      </c>
      <c r="I55" s="2">
        <v>7.68</v>
      </c>
      <c r="J55" s="42"/>
      <c r="K55" s="42">
        <v>1.4</v>
      </c>
    </row>
    <row r="56" spans="1:11" ht="15">
      <c r="A56" s="7">
        <v>40</v>
      </c>
      <c r="B56" s="16" t="s">
        <v>28</v>
      </c>
      <c r="C56" s="2">
        <f>F56+E56+D56</f>
        <v>835.74</v>
      </c>
      <c r="D56" s="3">
        <v>93.14</v>
      </c>
      <c r="E56" s="3"/>
      <c r="F56" s="2">
        <f>G56+H56</f>
        <v>742.6</v>
      </c>
      <c r="G56" s="25">
        <v>742.6</v>
      </c>
      <c r="H56" s="1"/>
      <c r="I56" s="2">
        <v>9.72</v>
      </c>
      <c r="J56" s="42"/>
      <c r="K56" s="43">
        <v>1.4</v>
      </c>
    </row>
    <row r="57" spans="1:11" ht="15">
      <c r="A57" s="68">
        <v>41</v>
      </c>
      <c r="B57" s="16" t="s">
        <v>29</v>
      </c>
      <c r="C57" s="2">
        <f>F57+E57+D57</f>
        <v>834</v>
      </c>
      <c r="D57" s="3">
        <v>79.12</v>
      </c>
      <c r="E57" s="3"/>
      <c r="F57" s="2">
        <f>G57+H57</f>
        <v>754.88</v>
      </c>
      <c r="G57" s="25">
        <v>559.78</v>
      </c>
      <c r="H57" s="1">
        <v>195.1</v>
      </c>
      <c r="I57" s="2">
        <v>9.72</v>
      </c>
      <c r="J57" s="42"/>
      <c r="K57" s="43">
        <v>1.4</v>
      </c>
    </row>
    <row r="58" spans="1:11" ht="15">
      <c r="A58" s="52"/>
      <c r="B58" s="48" t="s">
        <v>53</v>
      </c>
      <c r="C58" s="57">
        <f aca="true" t="shared" si="8" ref="C58:H58">SUM(C56:C57)</f>
        <v>1669.74</v>
      </c>
      <c r="D58" s="55">
        <f t="shared" si="8"/>
        <v>172.26</v>
      </c>
      <c r="E58" s="55">
        <f t="shared" si="8"/>
        <v>0</v>
      </c>
      <c r="F58" s="57">
        <f t="shared" si="8"/>
        <v>1497.48</v>
      </c>
      <c r="G58" s="57">
        <f t="shared" si="8"/>
        <v>1302.38</v>
      </c>
      <c r="H58" s="57">
        <f t="shared" si="8"/>
        <v>195.1</v>
      </c>
      <c r="I58" s="27"/>
      <c r="J58" s="44"/>
      <c r="K58" s="44"/>
    </row>
    <row r="59" spans="1:11" ht="15">
      <c r="A59" s="52"/>
      <c r="B59" s="48"/>
      <c r="C59" s="57"/>
      <c r="D59" s="55"/>
      <c r="E59" s="55"/>
      <c r="F59" s="57"/>
      <c r="G59" s="57"/>
      <c r="H59" s="57"/>
      <c r="I59" s="27"/>
      <c r="J59" s="44"/>
      <c r="K59" s="44"/>
    </row>
    <row r="60" spans="1:11" ht="15" customHeight="1">
      <c r="A60" s="80" t="s">
        <v>47</v>
      </c>
      <c r="B60" s="71" t="s">
        <v>0</v>
      </c>
      <c r="C60" s="74" t="s">
        <v>63</v>
      </c>
      <c r="D60" s="84" t="s">
        <v>64</v>
      </c>
      <c r="E60" s="84"/>
      <c r="F60" s="84"/>
      <c r="G60" s="84"/>
      <c r="H60" s="84"/>
      <c r="I60" s="74" t="s">
        <v>66</v>
      </c>
      <c r="J60" s="74" t="s">
        <v>67</v>
      </c>
      <c r="K60" s="74" t="s">
        <v>68</v>
      </c>
    </row>
    <row r="61" spans="1:11" ht="14.25">
      <c r="A61" s="80"/>
      <c r="B61" s="71"/>
      <c r="C61" s="74"/>
      <c r="D61" s="74" t="s">
        <v>62</v>
      </c>
      <c r="E61" s="74" t="s">
        <v>61</v>
      </c>
      <c r="F61" s="74" t="s">
        <v>60</v>
      </c>
      <c r="G61" s="74" t="s">
        <v>65</v>
      </c>
      <c r="H61" s="74"/>
      <c r="I61" s="74"/>
      <c r="J61" s="74"/>
      <c r="K61" s="74"/>
    </row>
    <row r="62" spans="1:11" ht="75" customHeight="1">
      <c r="A62" s="80"/>
      <c r="B62" s="71"/>
      <c r="C62" s="74"/>
      <c r="D62" s="74"/>
      <c r="E62" s="74"/>
      <c r="F62" s="74"/>
      <c r="G62" s="37" t="s">
        <v>51</v>
      </c>
      <c r="H62" s="36" t="s">
        <v>52</v>
      </c>
      <c r="I62" s="74"/>
      <c r="J62" s="74"/>
      <c r="K62" s="74"/>
    </row>
    <row r="63" spans="1:11" ht="15">
      <c r="A63" s="52"/>
      <c r="B63" s="48"/>
      <c r="C63" s="57"/>
      <c r="D63" s="55"/>
      <c r="E63" s="55"/>
      <c r="F63" s="57"/>
      <c r="G63" s="57"/>
      <c r="H63" s="57"/>
      <c r="I63" s="27"/>
      <c r="J63" s="44"/>
      <c r="K63" s="44"/>
    </row>
    <row r="64" spans="1:11" ht="15">
      <c r="A64" s="52">
        <f>A57+1</f>
        <v>42</v>
      </c>
      <c r="B64" s="59" t="s">
        <v>12</v>
      </c>
      <c r="C64" s="27">
        <f>F64+E64+D64</f>
        <v>1181.3999999999999</v>
      </c>
      <c r="D64" s="27">
        <v>96.11</v>
      </c>
      <c r="E64" s="27">
        <v>0</v>
      </c>
      <c r="F64" s="27">
        <f>G64+H64</f>
        <v>1085.29</v>
      </c>
      <c r="G64" s="49">
        <v>1085.29</v>
      </c>
      <c r="H64" s="27"/>
      <c r="I64" s="27">
        <v>10.28</v>
      </c>
      <c r="J64" s="44"/>
      <c r="K64" s="43">
        <v>1.4</v>
      </c>
    </row>
    <row r="65" spans="1:11" ht="15">
      <c r="A65" s="52"/>
      <c r="B65" s="59"/>
      <c r="C65" s="27"/>
      <c r="D65" s="56"/>
      <c r="E65" s="56"/>
      <c r="F65" s="49"/>
      <c r="G65" s="57"/>
      <c r="H65" s="49"/>
      <c r="I65" s="27"/>
      <c r="J65" s="44"/>
      <c r="K65" s="44"/>
    </row>
    <row r="66" spans="1:11" ht="15">
      <c r="A66" s="7">
        <f>A64+1</f>
        <v>43</v>
      </c>
      <c r="B66" s="9" t="s">
        <v>31</v>
      </c>
      <c r="C66" s="2">
        <f>F66+E66+D66</f>
        <v>825.61</v>
      </c>
      <c r="D66" s="17">
        <v>98.86</v>
      </c>
      <c r="E66" s="17"/>
      <c r="F66" s="1">
        <f>G66+H66</f>
        <v>726.75</v>
      </c>
      <c r="G66" s="25">
        <v>626.3</v>
      </c>
      <c r="H66" s="1">
        <v>100.45</v>
      </c>
      <c r="I66" s="2">
        <v>10.41</v>
      </c>
      <c r="J66" s="42"/>
      <c r="K66" s="43">
        <v>1.4</v>
      </c>
    </row>
    <row r="67" spans="1:11" ht="15">
      <c r="A67" s="7">
        <f>A66+1</f>
        <v>44</v>
      </c>
      <c r="B67" s="9" t="s">
        <v>32</v>
      </c>
      <c r="C67" s="2">
        <f>F67+E67+D67</f>
        <v>1482.58</v>
      </c>
      <c r="D67" s="17">
        <v>137.37</v>
      </c>
      <c r="E67" s="17"/>
      <c r="F67" s="1">
        <f>G67+H67</f>
        <v>1345.21</v>
      </c>
      <c r="G67" s="25">
        <v>1345.21</v>
      </c>
      <c r="H67" s="1"/>
      <c r="I67" s="2">
        <v>10.41</v>
      </c>
      <c r="J67" s="42"/>
      <c r="K67" s="43">
        <v>1.4</v>
      </c>
    </row>
    <row r="68" spans="1:11" ht="15">
      <c r="A68" s="7"/>
      <c r="B68" s="48" t="s">
        <v>53</v>
      </c>
      <c r="C68" s="49">
        <f>SUM(C66:C67)</f>
        <v>2308.19</v>
      </c>
      <c r="D68" s="27">
        <f>SUM(D66:D67)</f>
        <v>236.23000000000002</v>
      </c>
      <c r="E68" s="27">
        <f>SUM(E66:E67)</f>
        <v>0</v>
      </c>
      <c r="F68" s="49">
        <f>SUM(F66:F67)</f>
        <v>2071.96</v>
      </c>
      <c r="G68" s="49">
        <f>SUM(G66:G67)</f>
        <v>1971.51</v>
      </c>
      <c r="H68" s="49">
        <f>SUM(H66:H67)</f>
        <v>100.45</v>
      </c>
      <c r="I68" s="27"/>
      <c r="J68" s="44"/>
      <c r="K68" s="44"/>
    </row>
    <row r="69" spans="1:11" ht="15">
      <c r="A69" s="7"/>
      <c r="B69" s="48"/>
      <c r="C69" s="49"/>
      <c r="D69" s="27"/>
      <c r="E69" s="27"/>
      <c r="F69" s="49"/>
      <c r="G69" s="49"/>
      <c r="H69" s="49"/>
      <c r="I69" s="27"/>
      <c r="J69" s="44"/>
      <c r="K69" s="44"/>
    </row>
    <row r="70" spans="1:11" ht="15">
      <c r="A70" s="52">
        <f>A67+1</f>
        <v>45</v>
      </c>
      <c r="B70" s="59" t="s">
        <v>27</v>
      </c>
      <c r="C70" s="27">
        <f>F70+E70+D70</f>
        <v>1147.4099999999999</v>
      </c>
      <c r="D70" s="27">
        <v>317.9</v>
      </c>
      <c r="E70" s="27">
        <v>0</v>
      </c>
      <c r="F70" s="49">
        <f>G70+H70</f>
        <v>829.51</v>
      </c>
      <c r="G70" s="57">
        <v>503.21</v>
      </c>
      <c r="H70" s="49">
        <v>326.3</v>
      </c>
      <c r="I70" s="27">
        <v>11.88</v>
      </c>
      <c r="J70" s="44"/>
      <c r="K70" s="43">
        <v>1.4</v>
      </c>
    </row>
    <row r="71" spans="1:11" ht="15">
      <c r="A71" s="7"/>
      <c r="B71" s="16"/>
      <c r="C71" s="2"/>
      <c r="D71" s="3"/>
      <c r="E71" s="3"/>
      <c r="F71" s="1"/>
      <c r="G71" s="25"/>
      <c r="H71" s="1"/>
      <c r="I71" s="2"/>
      <c r="J71" s="42"/>
      <c r="K71" s="42"/>
    </row>
    <row r="72" spans="1:11" ht="15">
      <c r="A72" s="7">
        <f>A70+1</f>
        <v>46</v>
      </c>
      <c r="B72" s="9" t="s">
        <v>70</v>
      </c>
      <c r="C72" s="2">
        <f>F72+E72+D72</f>
        <v>1970.31</v>
      </c>
      <c r="D72" s="20">
        <v>145.3</v>
      </c>
      <c r="E72" s="20"/>
      <c r="F72" s="2">
        <f>G72+H72</f>
        <v>1825.01</v>
      </c>
      <c r="G72" s="25">
        <v>1825.01</v>
      </c>
      <c r="H72" s="1"/>
      <c r="I72" s="2">
        <v>11.11</v>
      </c>
      <c r="J72" s="43">
        <v>2.08</v>
      </c>
      <c r="K72" s="43">
        <v>1.4</v>
      </c>
    </row>
    <row r="73" spans="1:11" ht="15">
      <c r="A73" s="7">
        <f aca="true" t="shared" si="9" ref="A73:A84">A72+1</f>
        <v>47</v>
      </c>
      <c r="B73" s="9" t="s">
        <v>71</v>
      </c>
      <c r="C73" s="2">
        <f>F73+E73+D73</f>
        <v>819.4</v>
      </c>
      <c r="D73" s="3">
        <v>82.6</v>
      </c>
      <c r="E73" s="3"/>
      <c r="F73" s="2">
        <f>G73+H73</f>
        <v>736.8</v>
      </c>
      <c r="G73" s="1">
        <v>736.8</v>
      </c>
      <c r="H73" s="1"/>
      <c r="I73" s="2">
        <v>11.11</v>
      </c>
      <c r="J73" s="43">
        <v>2.08</v>
      </c>
      <c r="K73" s="43">
        <v>1.4</v>
      </c>
    </row>
    <row r="74" spans="1:11" ht="15">
      <c r="A74" s="7">
        <f t="shared" si="9"/>
        <v>48</v>
      </c>
      <c r="B74" s="9" t="s">
        <v>72</v>
      </c>
      <c r="C74" s="2">
        <f>F74+E74+D74</f>
        <v>827.5</v>
      </c>
      <c r="D74" s="20">
        <v>83.8</v>
      </c>
      <c r="E74" s="20"/>
      <c r="F74" s="2">
        <f>G74+H74</f>
        <v>743.7</v>
      </c>
      <c r="G74" s="1">
        <v>743.7</v>
      </c>
      <c r="H74" s="1"/>
      <c r="I74" s="2">
        <v>11.11</v>
      </c>
      <c r="J74" s="43">
        <v>2.08</v>
      </c>
      <c r="K74" s="43">
        <v>1.4</v>
      </c>
    </row>
    <row r="75" spans="1:11" ht="15">
      <c r="A75" s="7"/>
      <c r="B75" s="48" t="s">
        <v>53</v>
      </c>
      <c r="C75" s="27">
        <f>SUM(C72:C74)</f>
        <v>3617.21</v>
      </c>
      <c r="D75" s="27">
        <f>SUM(D72:D74)</f>
        <v>311.7</v>
      </c>
      <c r="E75" s="27">
        <f>SUM(E72:E74)</f>
        <v>0</v>
      </c>
      <c r="F75" s="27">
        <f>SUM(F72:F74)</f>
        <v>3305.51</v>
      </c>
      <c r="G75" s="27">
        <f>SUM(G72:G74)</f>
        <v>3305.51</v>
      </c>
      <c r="H75" s="27"/>
      <c r="I75" s="27"/>
      <c r="J75" s="44"/>
      <c r="K75" s="44"/>
    </row>
    <row r="76" spans="1:11" ht="15">
      <c r="A76" s="7"/>
      <c r="B76" s="9"/>
      <c r="C76" s="2"/>
      <c r="D76" s="20"/>
      <c r="E76" s="20"/>
      <c r="F76" s="1"/>
      <c r="G76" s="25"/>
      <c r="H76" s="1"/>
      <c r="I76" s="2"/>
      <c r="J76" s="42"/>
      <c r="K76" s="42"/>
    </row>
    <row r="77" spans="1:11" ht="15">
      <c r="A77" s="52">
        <f>A74+1</f>
        <v>49</v>
      </c>
      <c r="B77" s="59" t="s">
        <v>36</v>
      </c>
      <c r="C77" s="27">
        <f>F77+E77+D77</f>
        <v>3977.21</v>
      </c>
      <c r="D77" s="60">
        <v>343.44</v>
      </c>
      <c r="E77" s="60">
        <v>496.4</v>
      </c>
      <c r="F77" s="27">
        <f>G77+H77</f>
        <v>3137.37</v>
      </c>
      <c r="G77" s="57">
        <v>3137.37</v>
      </c>
      <c r="H77" s="27"/>
      <c r="I77" s="27">
        <v>13.98</v>
      </c>
      <c r="J77" s="44"/>
      <c r="K77" s="43">
        <v>1.4</v>
      </c>
    </row>
    <row r="78" spans="1:11" ht="15.75" customHeight="1" hidden="1">
      <c r="A78" s="7">
        <f t="shared" si="9"/>
        <v>50</v>
      </c>
      <c r="B78" s="61" t="s">
        <v>37</v>
      </c>
      <c r="C78" s="2">
        <f aca="true" t="shared" si="10" ref="C78:C84">F78+E78</f>
        <v>83</v>
      </c>
      <c r="D78" s="4"/>
      <c r="E78" s="4">
        <v>83</v>
      </c>
      <c r="F78" s="1"/>
      <c r="G78" s="62"/>
      <c r="H78" s="63"/>
      <c r="I78" s="2"/>
      <c r="J78" s="42"/>
      <c r="K78" s="42"/>
    </row>
    <row r="79" spans="1:11" ht="15.75" customHeight="1" hidden="1">
      <c r="A79" s="7">
        <f t="shared" si="9"/>
        <v>51</v>
      </c>
      <c r="B79" s="61" t="s">
        <v>38</v>
      </c>
      <c r="C79" s="2">
        <f t="shared" si="10"/>
        <v>97.6</v>
      </c>
      <c r="D79" s="4"/>
      <c r="E79" s="4">
        <v>97.6</v>
      </c>
      <c r="F79" s="1"/>
      <c r="G79" s="62"/>
      <c r="H79" s="63"/>
      <c r="I79" s="2"/>
      <c r="J79" s="42"/>
      <c r="K79" s="42"/>
    </row>
    <row r="80" spans="1:11" ht="15.75" customHeight="1" hidden="1">
      <c r="A80" s="7">
        <f t="shared" si="9"/>
        <v>52</v>
      </c>
      <c r="B80" s="61" t="s">
        <v>39</v>
      </c>
      <c r="C80" s="2">
        <f t="shared" si="10"/>
        <v>60.5</v>
      </c>
      <c r="D80" s="4"/>
      <c r="E80" s="4">
        <v>60.5</v>
      </c>
      <c r="F80" s="1"/>
      <c r="G80" s="62"/>
      <c r="H80" s="63"/>
      <c r="I80" s="2"/>
      <c r="J80" s="42"/>
      <c r="K80" s="42"/>
    </row>
    <row r="81" spans="1:11" ht="15.75" customHeight="1" hidden="1">
      <c r="A81" s="7">
        <f t="shared" si="9"/>
        <v>53</v>
      </c>
      <c r="B81" s="61" t="s">
        <v>40</v>
      </c>
      <c r="C81" s="2">
        <f t="shared" si="10"/>
        <v>51.4</v>
      </c>
      <c r="D81" s="4"/>
      <c r="E81" s="4">
        <v>51.4</v>
      </c>
      <c r="F81" s="1"/>
      <c r="G81" s="62"/>
      <c r="H81" s="63"/>
      <c r="I81" s="2"/>
      <c r="J81" s="42"/>
      <c r="K81" s="42"/>
    </row>
    <row r="82" spans="1:11" ht="15.75" customHeight="1" hidden="1">
      <c r="A82" s="7">
        <f t="shared" si="9"/>
        <v>54</v>
      </c>
      <c r="B82" s="61" t="s">
        <v>41</v>
      </c>
      <c r="C82" s="2">
        <f t="shared" si="10"/>
        <v>30.5</v>
      </c>
      <c r="D82" s="4"/>
      <c r="E82" s="4">
        <v>30.5</v>
      </c>
      <c r="F82" s="1"/>
      <c r="G82" s="62"/>
      <c r="H82" s="63"/>
      <c r="I82" s="2"/>
      <c r="J82" s="42"/>
      <c r="K82" s="42"/>
    </row>
    <row r="83" spans="1:11" ht="15.75" customHeight="1" hidden="1">
      <c r="A83" s="7">
        <f t="shared" si="9"/>
        <v>55</v>
      </c>
      <c r="B83" s="61" t="s">
        <v>42</v>
      </c>
      <c r="C83" s="2">
        <f t="shared" si="10"/>
        <v>86.7</v>
      </c>
      <c r="D83" s="4"/>
      <c r="E83" s="4">
        <v>86.7</v>
      </c>
      <c r="F83" s="1"/>
      <c r="G83" s="62"/>
      <c r="H83" s="63"/>
      <c r="I83" s="2"/>
      <c r="J83" s="42"/>
      <c r="K83" s="42"/>
    </row>
    <row r="84" spans="1:11" ht="15.75" customHeight="1" hidden="1">
      <c r="A84" s="7">
        <f t="shared" si="9"/>
        <v>56</v>
      </c>
      <c r="B84" s="61" t="s">
        <v>43</v>
      </c>
      <c r="C84" s="2">
        <f t="shared" si="10"/>
        <v>86.7</v>
      </c>
      <c r="D84" s="4"/>
      <c r="E84" s="4">
        <v>86.7</v>
      </c>
      <c r="F84" s="1"/>
      <c r="G84" s="62"/>
      <c r="H84" s="63"/>
      <c r="I84" s="2"/>
      <c r="J84" s="42"/>
      <c r="K84" s="42"/>
    </row>
    <row r="85" spans="1:11" ht="15.75" customHeight="1">
      <c r="A85" s="7"/>
      <c r="B85" s="61"/>
      <c r="C85" s="2"/>
      <c r="D85" s="4"/>
      <c r="E85" s="4"/>
      <c r="F85" s="1"/>
      <c r="G85" s="62"/>
      <c r="H85" s="63"/>
      <c r="I85" s="2"/>
      <c r="J85" s="42"/>
      <c r="K85" s="42"/>
    </row>
    <row r="86" spans="1:11" ht="33.75" customHeight="1">
      <c r="A86" s="52">
        <v>49</v>
      </c>
      <c r="B86" s="64" t="s">
        <v>30</v>
      </c>
      <c r="C86" s="27">
        <f>F86+E86+D86</f>
        <v>13263.429999999998</v>
      </c>
      <c r="D86" s="56">
        <v>1330.4</v>
      </c>
      <c r="E86" s="56">
        <v>1507.4</v>
      </c>
      <c r="F86" s="27">
        <f>G86+H86</f>
        <v>10425.63</v>
      </c>
      <c r="G86" s="57">
        <v>10273.83</v>
      </c>
      <c r="H86" s="27">
        <v>151.8</v>
      </c>
      <c r="I86" s="27">
        <v>13.97</v>
      </c>
      <c r="J86" s="43">
        <v>2.08</v>
      </c>
      <c r="K86" s="43">
        <v>1.4</v>
      </c>
    </row>
    <row r="87" spans="1:11" ht="15">
      <c r="A87" s="7"/>
      <c r="B87" s="16"/>
      <c r="C87" s="2"/>
      <c r="D87" s="3"/>
      <c r="E87" s="3"/>
      <c r="F87" s="1"/>
      <c r="G87" s="25"/>
      <c r="H87" s="2"/>
      <c r="I87" s="2"/>
      <c r="J87" s="42"/>
      <c r="K87" s="42"/>
    </row>
    <row r="88" spans="1:11" ht="15">
      <c r="A88" s="52">
        <f>A86+1</f>
        <v>50</v>
      </c>
      <c r="B88" s="59" t="s">
        <v>11</v>
      </c>
      <c r="C88" s="27">
        <f>F88+E88+D88</f>
        <v>1960.9</v>
      </c>
      <c r="D88" s="54">
        <v>215.6</v>
      </c>
      <c r="E88" s="54">
        <v>0</v>
      </c>
      <c r="F88" s="27">
        <f>G88+H88</f>
        <v>1745.3000000000002</v>
      </c>
      <c r="G88" s="55">
        <v>1709.4</v>
      </c>
      <c r="H88" s="27">
        <v>35.9</v>
      </c>
      <c r="I88" s="27">
        <v>13.98</v>
      </c>
      <c r="J88" s="44"/>
      <c r="K88" s="43">
        <v>1.4</v>
      </c>
    </row>
    <row r="89" spans="1:11" ht="15">
      <c r="A89" s="7"/>
      <c r="B89" s="16"/>
      <c r="C89" s="2"/>
      <c r="D89" s="3"/>
      <c r="E89" s="3"/>
      <c r="F89" s="1"/>
      <c r="G89" s="25"/>
      <c r="H89" s="1"/>
      <c r="I89" s="2"/>
      <c r="J89" s="42"/>
      <c r="K89" s="42"/>
    </row>
    <row r="90" spans="1:11" ht="15">
      <c r="A90" s="65"/>
      <c r="B90" s="48" t="s">
        <v>54</v>
      </c>
      <c r="C90" s="54">
        <f aca="true" t="shared" si="11" ref="C90:H90">C45+C47+C51+C52+C54+C58+C64+C68+C70+C75+C77+C86+C88</f>
        <v>47695.96</v>
      </c>
      <c r="D90" s="54">
        <f t="shared" si="11"/>
        <v>4787.550000000001</v>
      </c>
      <c r="E90" s="54">
        <f t="shared" si="11"/>
        <v>2622.8</v>
      </c>
      <c r="F90" s="54">
        <f t="shared" si="11"/>
        <v>40285.61</v>
      </c>
      <c r="G90" s="54">
        <f t="shared" si="11"/>
        <v>37080.27</v>
      </c>
      <c r="H90" s="54">
        <f t="shared" si="11"/>
        <v>3205.3399999999997</v>
      </c>
      <c r="I90" s="66"/>
      <c r="J90" s="46"/>
      <c r="K90" s="46"/>
    </row>
  </sheetData>
  <sheetProtection/>
  <mergeCells count="25">
    <mergeCell ref="K7:K9"/>
    <mergeCell ref="A4:K4"/>
    <mergeCell ref="A5:K5"/>
    <mergeCell ref="A6:K6"/>
    <mergeCell ref="K60:K62"/>
    <mergeCell ref="A60:A62"/>
    <mergeCell ref="B60:B62"/>
    <mergeCell ref="C60:C62"/>
    <mergeCell ref="D60:H60"/>
    <mergeCell ref="I60:I62"/>
    <mergeCell ref="F61:F62"/>
    <mergeCell ref="G61:H61"/>
    <mergeCell ref="E61:E62"/>
    <mergeCell ref="J60:J62"/>
    <mergeCell ref="D61:D62"/>
    <mergeCell ref="J7:J9"/>
    <mergeCell ref="A7:A9"/>
    <mergeCell ref="B7:B9"/>
    <mergeCell ref="I7:I9"/>
    <mergeCell ref="D8:D9"/>
    <mergeCell ref="E8:E9"/>
    <mergeCell ref="F8:F9"/>
    <mergeCell ref="D7:H7"/>
    <mergeCell ref="G8:H8"/>
    <mergeCell ref="C7:C9"/>
  </mergeCells>
  <printOptions/>
  <pageMargins left="0.5118110236220472" right="0.11811023622047245" top="0.35433070866141736" bottom="0.35433070866141736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Мария</dc:creator>
  <cp:keywords/>
  <dc:description/>
  <cp:lastModifiedBy>Надежда</cp:lastModifiedBy>
  <cp:lastPrinted>2014-02-07T12:00:21Z</cp:lastPrinted>
  <dcterms:created xsi:type="dcterms:W3CDTF">2013-01-16T06:50:33Z</dcterms:created>
  <dcterms:modified xsi:type="dcterms:W3CDTF">2014-02-12T18:57:59Z</dcterms:modified>
  <cp:category/>
  <cp:version/>
  <cp:contentType/>
  <cp:contentStatus/>
</cp:coreProperties>
</file>