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<sst xmlns="http://schemas.openxmlformats.org/spreadsheetml/2006/main" count="64" uniqueCount="62">
  <si>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Наименование услуги</t>
  </si>
  <si>
    <t>ИТОГО :</t>
  </si>
  <si>
    <t xml:space="preserve">   - АДС</t>
  </si>
  <si>
    <t xml:space="preserve">   - содержание учетно-регистр. службы</t>
  </si>
  <si>
    <t xml:space="preserve">   - уборка лестничных клеток</t>
  </si>
  <si>
    <t xml:space="preserve">   - расходы ООО "Гагаринское ЖЭУ" на текущий ремонт</t>
  </si>
  <si>
    <t>Директор ООО "Стройизоляция"                         Акимов В.В.</t>
  </si>
  <si>
    <t>1.  Услуги и работы по управлению многоквартирным домом</t>
  </si>
  <si>
    <t>2. Содержание и техобслуживание</t>
  </si>
  <si>
    <t xml:space="preserve">   - ремонт и благоустройство придомовой территории</t>
  </si>
  <si>
    <t xml:space="preserve">   - расходы ООО"Факел" на ТО и текущий ремонт </t>
  </si>
  <si>
    <t>3. Текущий ремонт дома</t>
  </si>
  <si>
    <t>4. Содержание лифтового хозяйства</t>
  </si>
  <si>
    <t>МКД не со всеми видами благоустройства (без лифта)</t>
  </si>
  <si>
    <t xml:space="preserve"> -  услуги банков</t>
  </si>
  <si>
    <t xml:space="preserve">   - расходы на содержание и техобслуживание </t>
  </si>
  <si>
    <t xml:space="preserve">   - электроэнергия мест общего пользования</t>
  </si>
  <si>
    <t xml:space="preserve">   - обслуживание наружных и внутриподъездных инженерных сетей газоснабжения</t>
  </si>
  <si>
    <t xml:space="preserve"> - расходы по отделу начисления платежей  </t>
  </si>
  <si>
    <t xml:space="preserve"> - содержание учетно-регистрационной службы</t>
  </si>
  <si>
    <t xml:space="preserve">  - обслуживание тепловых счетчиков</t>
  </si>
  <si>
    <t xml:space="preserve">  - техобслуж.(Смоленскоблгаз) внутриквартирн.</t>
  </si>
  <si>
    <t xml:space="preserve"> - техобслуж.(Смоленскоблгаз) внутриподъездн.</t>
  </si>
  <si>
    <t xml:space="preserve">   - обслуживание внутридомового инженерного оборудования (пожарн. безопасность, санобработка и др.)</t>
  </si>
  <si>
    <t>ВСЕГО :</t>
  </si>
  <si>
    <t>МКД не со всеми видами благоустройства,  с лифтом</t>
  </si>
  <si>
    <t>Площадь в многоквартирных жилых домах, находящаяся в муниципальной собственности, кв.м</t>
  </si>
  <si>
    <t>Площадь в многоквартирных жилых домах, находящаяся в частной собственности, кв.м</t>
  </si>
  <si>
    <t>5. Уборка придомовой территории</t>
  </si>
  <si>
    <t xml:space="preserve">6. Плата за вывоз и утилизацию ТБО и КГО </t>
  </si>
  <si>
    <t>7. Капитальный ремонт дома</t>
  </si>
  <si>
    <t>по  многоквартирным жилым домам, находящимся в управлении ООО "Стройизоляция"</t>
  </si>
  <si>
    <t>Содержание и текущий ремонт</t>
  </si>
  <si>
    <t xml:space="preserve"> СПРАВОЧНО :</t>
  </si>
  <si>
    <r>
      <t xml:space="preserve"> - </t>
    </r>
    <r>
      <rPr>
        <sz val="10"/>
        <rFont val="Arial Cyr"/>
        <family val="0"/>
      </rPr>
      <t>расходы ООО "Стройизоляция" (амортиз., аренда, эл., связь, канц., содерж.легк. транспорта, ФОТ, обучение, командировочн. и пр. расходы)</t>
    </r>
  </si>
  <si>
    <t xml:space="preserve"> -  налоги и отчисления в фонды</t>
  </si>
  <si>
    <t>в том числе :</t>
  </si>
  <si>
    <t>МКД не со всеми видами благоустройства (без лифта) с повышенной платой за уборку</t>
  </si>
  <si>
    <t>МКД не со всеми видами благоустройства (без лифта), после комплексного капитального ремонта</t>
  </si>
  <si>
    <t>МКД не со всеми видами благоустройства (без лифта), без убрки подъездов</t>
  </si>
  <si>
    <t xml:space="preserve">МКД пониженной капитальности не со все видами благоустройства (отсутствие  ГВС, при наличии водоснабжения и канализации), без уборки подъездов, с особыми условиями договора </t>
  </si>
  <si>
    <t>МКД не со всеми видами благоустройства (без лифта), с особыми условиями договора</t>
  </si>
  <si>
    <t xml:space="preserve">  - обслуживание и снятие показаний приборов учета энергоресурсов</t>
  </si>
  <si>
    <t xml:space="preserve">МКД, имеющие не все виды благоустройства (без лифта) без  затрат на техобслуживание и ремонт инженерных электрических сетей </t>
  </si>
  <si>
    <t>МКД не со всеми видами благоустройства (без лифта) с особыми условиями договора</t>
  </si>
  <si>
    <t>Студенческий, 7а</t>
  </si>
  <si>
    <t>Гагарина, 3</t>
  </si>
  <si>
    <t>Гагарина, 23</t>
  </si>
  <si>
    <t>Гагарина, 66</t>
  </si>
  <si>
    <t>Ленина, 16</t>
  </si>
  <si>
    <t>Красноармейская, 75, 77</t>
  </si>
  <si>
    <t>Красноармейская, 74, 76</t>
  </si>
  <si>
    <t>Гжатская, 98</t>
  </si>
  <si>
    <t>Воинский, 4</t>
  </si>
  <si>
    <t xml:space="preserve">МКД пониженной капитальности не со все видами благоустройства (отсутствие ГВС, при наличии водоснабжения и канализации), без уборки подъездов, с особыми условиями договора </t>
  </si>
  <si>
    <t xml:space="preserve">МКД пониженной капитальности не со все видами благоустройства (отсутствие ГВС, при наличии водоснабжения и канализации), с электроплитами без уборки подъездов </t>
  </si>
  <si>
    <t xml:space="preserve">МКД пониженной капитальности не со все видами благоустройства (отсутствие ГВС, при наличии водоснабжения и канализации), без уборки подъездов </t>
  </si>
  <si>
    <t xml:space="preserve">МКД, имеющие не все виды благоустройства (без лифта) без  затрат на техобслуживание и ремонт инженерных электрических сетей, без уборки подъездов </t>
  </si>
  <si>
    <t>Размер платы за содержание и ремонт жилого помещения с 1 июля 2013 г. по 1 июля 2014 г.</t>
  </si>
  <si>
    <t>МКД не со всеми видами благоустройства (без лифта) с электроплитами</t>
  </si>
  <si>
    <t>ул. Молодежная, 8</t>
  </si>
  <si>
    <t>Неблагоустроенный жилой фонд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</si>
</sst>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9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82" zoomScaleNormal="82" zoomScalePageLayoutView="0" workbookViewId="0" topLeftCell="A1">
      <pane xSplit="1" ySplit="9" topLeftCell="J3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9" sqref="A49:A50"/>
    </sheetView>
  </sheetViews>
  <sheetFormatPr defaultColWidth="9.00390625" defaultRowHeight="12.75"/>
  <cols>
    <col min="1" max="1" width="51.75390625" style="0" customWidth="1"/>
    <col min="2" max="2" width="15.375" style="0" customWidth="1"/>
    <col min="3" max="3" width="14.25390625" style="0" customWidth="1"/>
    <col min="4" max="5" width="13.75390625" style="0" customWidth="1"/>
    <col min="6" max="7" width="13.875" style="0" customWidth="1"/>
    <col min="8" max="9" width="12.125" style="0" customWidth="1"/>
    <col min="10" max="11" width="10.875" style="0" customWidth="1"/>
    <col min="12" max="12" width="10.25390625" style="0" customWidth="1"/>
    <col min="13" max="13" width="10.125" style="0" customWidth="1"/>
    <col min="14" max="14" width="10.375" style="0" customWidth="1"/>
    <col min="15" max="15" width="14.125" style="0" customWidth="1"/>
    <col min="16" max="16" width="10.25390625" style="0" customWidth="1"/>
    <col min="17" max="17" width="13.125" style="0" customWidth="1"/>
  </cols>
  <sheetData>
    <row r="1" spans="1:16" ht="22.5" customHeight="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21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9" customHeight="1">
      <c r="A3" s="1"/>
      <c r="P3" s="2"/>
    </row>
    <row r="4" spans="1:27" ht="160.5" customHeight="1">
      <c r="A4" s="20" t="s">
        <v>0</v>
      </c>
      <c r="B4" s="24" t="s">
        <v>54</v>
      </c>
      <c r="C4" s="24" t="s">
        <v>55</v>
      </c>
      <c r="D4" s="24" t="s">
        <v>56</v>
      </c>
      <c r="E4" s="24" t="s">
        <v>57</v>
      </c>
      <c r="F4" s="24" t="s">
        <v>40</v>
      </c>
      <c r="G4" s="24" t="s">
        <v>38</v>
      </c>
      <c r="H4" s="24" t="s">
        <v>41</v>
      </c>
      <c r="I4" s="24" t="s">
        <v>43</v>
      </c>
      <c r="J4" s="24" t="s">
        <v>39</v>
      </c>
      <c r="K4" s="24" t="s">
        <v>59</v>
      </c>
      <c r="L4" s="24" t="s">
        <v>44</v>
      </c>
      <c r="M4" s="24" t="s">
        <v>13</v>
      </c>
      <c r="N4" s="24" t="s">
        <v>37</v>
      </c>
      <c r="O4" s="24" t="s">
        <v>56</v>
      </c>
      <c r="P4" s="24" t="s">
        <v>25</v>
      </c>
      <c r="T4" s="25"/>
      <c r="U4" s="25"/>
      <c r="V4" s="25"/>
      <c r="W4" s="25"/>
      <c r="X4" s="25"/>
      <c r="Y4" s="25"/>
      <c r="Z4" s="25"/>
      <c r="AA4" s="25"/>
    </row>
    <row r="5" spans="1:27" ht="33.75" customHeight="1" hidden="1">
      <c r="A5" s="20"/>
      <c r="B5" s="24" t="s">
        <v>52</v>
      </c>
      <c r="C5" s="24" t="s">
        <v>53</v>
      </c>
      <c r="D5" s="24" t="s">
        <v>61</v>
      </c>
      <c r="E5" s="24" t="s">
        <v>51</v>
      </c>
      <c r="F5" s="24" t="s">
        <v>49</v>
      </c>
      <c r="G5" s="24" t="s">
        <v>46</v>
      </c>
      <c r="H5" s="24" t="s">
        <v>48</v>
      </c>
      <c r="I5" s="24" t="s">
        <v>50</v>
      </c>
      <c r="J5" s="24"/>
      <c r="K5" s="24"/>
      <c r="L5" s="24" t="s">
        <v>45</v>
      </c>
      <c r="M5" s="24"/>
      <c r="N5" s="24" t="s">
        <v>60</v>
      </c>
      <c r="O5" s="24" t="s">
        <v>47</v>
      </c>
      <c r="P5" s="24"/>
      <c r="T5" s="25"/>
      <c r="U5" s="25"/>
      <c r="V5" s="25"/>
      <c r="W5" s="25"/>
      <c r="X5" s="25"/>
      <c r="Y5" s="25"/>
      <c r="Z5" s="25"/>
      <c r="AA5" s="25"/>
    </row>
    <row r="6" spans="1:16" ht="12.75" customHeight="1">
      <c r="A6" s="16">
        <v>1</v>
      </c>
      <c r="B6" s="17">
        <v>2</v>
      </c>
      <c r="C6" s="17">
        <v>3</v>
      </c>
      <c r="D6" s="17">
        <v>4</v>
      </c>
      <c r="E6" s="17">
        <v>7</v>
      </c>
      <c r="F6" s="23">
        <v>5</v>
      </c>
      <c r="G6" s="17">
        <v>8</v>
      </c>
      <c r="H6" s="17">
        <v>6</v>
      </c>
      <c r="I6" s="17"/>
      <c r="J6" s="17">
        <v>7</v>
      </c>
      <c r="K6" s="17">
        <v>9</v>
      </c>
      <c r="L6" s="17"/>
      <c r="M6" s="17">
        <v>9</v>
      </c>
      <c r="N6" s="17">
        <v>10</v>
      </c>
      <c r="O6" s="17">
        <v>3</v>
      </c>
      <c r="P6" s="17">
        <v>11</v>
      </c>
    </row>
    <row r="7" spans="1:18" ht="32.25" customHeight="1">
      <c r="A7" s="13" t="s">
        <v>26</v>
      </c>
      <c r="B7" s="33">
        <v>60.92</v>
      </c>
      <c r="C7" s="33">
        <v>234.35</v>
      </c>
      <c r="D7" s="33">
        <v>2073.42</v>
      </c>
      <c r="E7" s="33">
        <v>290.2</v>
      </c>
      <c r="F7" s="33"/>
      <c r="G7" s="33">
        <v>40.35</v>
      </c>
      <c r="H7" s="33">
        <v>198.44</v>
      </c>
      <c r="I7" s="33">
        <v>364.2</v>
      </c>
      <c r="J7" s="33">
        <v>1602.74</v>
      </c>
      <c r="K7" s="33">
        <v>466.75</v>
      </c>
      <c r="L7" s="33">
        <v>205.6</v>
      </c>
      <c r="M7" s="33">
        <f>4933.42-466.75</f>
        <v>4466.67</v>
      </c>
      <c r="N7" s="33">
        <v>354.84</v>
      </c>
      <c r="O7" s="33"/>
      <c r="P7" s="33">
        <v>4446.48</v>
      </c>
      <c r="R7">
        <f>SUM(B7:P7)</f>
        <v>14804.96</v>
      </c>
    </row>
    <row r="8" spans="1:18" ht="31.5" customHeight="1">
      <c r="A8" s="13" t="s">
        <v>27</v>
      </c>
      <c r="B8" s="33">
        <v>178.89</v>
      </c>
      <c r="C8" s="33">
        <v>428.8</v>
      </c>
      <c r="D8" s="33">
        <v>8662.96</v>
      </c>
      <c r="E8" s="33">
        <v>1136.28</v>
      </c>
      <c r="F8" s="33">
        <v>274.45</v>
      </c>
      <c r="G8" s="33">
        <v>1723.44</v>
      </c>
      <c r="H8" s="33">
        <v>5838.05</v>
      </c>
      <c r="I8" s="33">
        <v>6575.18</v>
      </c>
      <c r="J8" s="33">
        <v>9794.77</v>
      </c>
      <c r="K8" s="33">
        <v>2154.74</v>
      </c>
      <c r="L8" s="33">
        <v>3036.81</v>
      </c>
      <c r="M8" s="44">
        <f>66534.63-2154.74</f>
        <v>64379.89000000001</v>
      </c>
      <c r="N8" s="33">
        <v>1562.82</v>
      </c>
      <c r="O8" s="33">
        <v>379.26</v>
      </c>
      <c r="P8" s="33">
        <v>66729.75</v>
      </c>
      <c r="R8">
        <f>SUM(B8:P8)</f>
        <v>172856.09000000003</v>
      </c>
    </row>
    <row r="9" spans="1:18" ht="18.75" customHeight="1">
      <c r="A9" s="39" t="s">
        <v>32</v>
      </c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1"/>
      <c r="R9">
        <f>R7+R8</f>
        <v>187661.05000000002</v>
      </c>
    </row>
    <row r="10" spans="1:16" ht="32.25" customHeight="1">
      <c r="A10" s="4" t="s">
        <v>7</v>
      </c>
      <c r="B10" s="26">
        <f aca="true" t="shared" si="0" ref="B10:P10">SUM(B12:B16)</f>
        <v>1.56</v>
      </c>
      <c r="C10" s="26">
        <f t="shared" si="0"/>
        <v>1.56</v>
      </c>
      <c r="D10" s="26">
        <f t="shared" si="0"/>
        <v>1.56</v>
      </c>
      <c r="E10" s="26">
        <f t="shared" si="0"/>
        <v>2.6</v>
      </c>
      <c r="F10" s="26">
        <f t="shared" si="0"/>
        <v>2.54</v>
      </c>
      <c r="G10" s="26">
        <f t="shared" si="0"/>
        <v>2.6</v>
      </c>
      <c r="H10" s="26">
        <f t="shared" si="0"/>
        <v>2.6</v>
      </c>
      <c r="I10" s="26">
        <f t="shared" si="0"/>
        <v>2.6</v>
      </c>
      <c r="J10" s="26">
        <f t="shared" si="0"/>
        <v>2.6</v>
      </c>
      <c r="K10" s="26">
        <f t="shared" si="0"/>
        <v>2.6</v>
      </c>
      <c r="L10" s="26">
        <f t="shared" si="0"/>
        <v>2.6</v>
      </c>
      <c r="M10" s="26">
        <f t="shared" si="0"/>
        <v>2.6</v>
      </c>
      <c r="N10" s="26">
        <f t="shared" si="0"/>
        <v>2.6</v>
      </c>
      <c r="O10" s="26">
        <f t="shared" si="0"/>
        <v>1.25</v>
      </c>
      <c r="P10" s="26">
        <f t="shared" si="0"/>
        <v>2.6</v>
      </c>
    </row>
    <row r="11" spans="1:16" ht="14.25" customHeight="1">
      <c r="A11" s="17" t="s">
        <v>36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8.25">
      <c r="A12" s="6" t="s">
        <v>34</v>
      </c>
      <c r="B12" s="27">
        <f>D12</f>
        <v>0.44</v>
      </c>
      <c r="C12" s="27">
        <v>0.44</v>
      </c>
      <c r="D12" s="27">
        <v>0.44</v>
      </c>
      <c r="E12" s="27">
        <f>J12</f>
        <v>1.03</v>
      </c>
      <c r="F12" s="27">
        <v>0.97</v>
      </c>
      <c r="G12" s="27">
        <f>M12</f>
        <v>1.03</v>
      </c>
      <c r="H12" s="27">
        <f>E12</f>
        <v>1.03</v>
      </c>
      <c r="I12" s="27">
        <f>G12</f>
        <v>1.03</v>
      </c>
      <c r="J12" s="27">
        <v>1.03</v>
      </c>
      <c r="K12" s="27">
        <v>1.03</v>
      </c>
      <c r="L12" s="27">
        <f>N12</f>
        <v>1.03</v>
      </c>
      <c r="M12" s="27">
        <v>1.03</v>
      </c>
      <c r="N12" s="27">
        <v>1.03</v>
      </c>
      <c r="O12" s="27">
        <v>0.23</v>
      </c>
      <c r="P12" s="27">
        <v>1.03</v>
      </c>
    </row>
    <row r="13" spans="1:16" ht="18">
      <c r="A13" s="3" t="s">
        <v>18</v>
      </c>
      <c r="B13" s="27">
        <f>D13</f>
        <v>0.3</v>
      </c>
      <c r="C13" s="27">
        <f>D13</f>
        <v>0.3</v>
      </c>
      <c r="D13" s="27">
        <f>F13</f>
        <v>0.3</v>
      </c>
      <c r="E13" s="27">
        <f>J13</f>
        <v>0.3</v>
      </c>
      <c r="F13" s="27">
        <f>H13</f>
        <v>0.3</v>
      </c>
      <c r="G13" s="27">
        <f>M13</f>
        <v>0.3</v>
      </c>
      <c r="H13" s="27">
        <f>E13</f>
        <v>0.3</v>
      </c>
      <c r="I13" s="27">
        <f>G13</f>
        <v>0.3</v>
      </c>
      <c r="J13" s="27">
        <f>G13</f>
        <v>0.3</v>
      </c>
      <c r="K13" s="27">
        <f aca="true" t="shared" si="1" ref="K13:M16">L13</f>
        <v>0.3</v>
      </c>
      <c r="L13" s="27">
        <f t="shared" si="1"/>
        <v>0.3</v>
      </c>
      <c r="M13" s="27">
        <f t="shared" si="1"/>
        <v>0.3</v>
      </c>
      <c r="N13" s="27">
        <v>0.3</v>
      </c>
      <c r="O13" s="27">
        <f>P13</f>
        <v>0.3</v>
      </c>
      <c r="P13" s="27">
        <v>0.3</v>
      </c>
    </row>
    <row r="14" spans="1:16" ht="18">
      <c r="A14" s="9" t="s">
        <v>19</v>
      </c>
      <c r="B14" s="27">
        <f>D14</f>
        <v>0.07</v>
      </c>
      <c r="C14" s="27">
        <f>D14</f>
        <v>0.07</v>
      </c>
      <c r="D14" s="27">
        <f>F14</f>
        <v>0.07</v>
      </c>
      <c r="E14" s="27">
        <f>J14</f>
        <v>0.07</v>
      </c>
      <c r="F14" s="27">
        <f>H14</f>
        <v>0.07</v>
      </c>
      <c r="G14" s="27">
        <f>M14</f>
        <v>0.07</v>
      </c>
      <c r="H14" s="27">
        <f>E14</f>
        <v>0.07</v>
      </c>
      <c r="I14" s="27">
        <f>G14</f>
        <v>0.07</v>
      </c>
      <c r="J14" s="27">
        <f>G14</f>
        <v>0.07</v>
      </c>
      <c r="K14" s="27">
        <f t="shared" si="1"/>
        <v>0.07</v>
      </c>
      <c r="L14" s="27">
        <f t="shared" si="1"/>
        <v>0.07</v>
      </c>
      <c r="M14" s="27">
        <f t="shared" si="1"/>
        <v>0.07</v>
      </c>
      <c r="N14" s="27">
        <v>0.07</v>
      </c>
      <c r="O14" s="27">
        <f>P14</f>
        <v>0.07</v>
      </c>
      <c r="P14" s="27">
        <v>0.07</v>
      </c>
    </row>
    <row r="15" spans="1:16" ht="18">
      <c r="A15" s="3" t="s">
        <v>14</v>
      </c>
      <c r="B15" s="27">
        <f>D15</f>
        <v>0.47</v>
      </c>
      <c r="C15" s="27">
        <v>0.47</v>
      </c>
      <c r="D15" s="27">
        <v>0.47</v>
      </c>
      <c r="E15" s="27">
        <v>0.47</v>
      </c>
      <c r="F15" s="27">
        <f>H15</f>
        <v>0.47</v>
      </c>
      <c r="G15" s="27">
        <v>0.47</v>
      </c>
      <c r="H15" s="27">
        <f>E15</f>
        <v>0.47</v>
      </c>
      <c r="I15" s="27">
        <v>0.47</v>
      </c>
      <c r="J15" s="27">
        <v>0.47</v>
      </c>
      <c r="K15" s="27">
        <v>0.47</v>
      </c>
      <c r="L15" s="27">
        <v>0.47</v>
      </c>
      <c r="M15" s="27">
        <v>0.47</v>
      </c>
      <c r="N15" s="27">
        <v>0.47</v>
      </c>
      <c r="O15" s="27">
        <v>0.47</v>
      </c>
      <c r="P15" s="27">
        <v>0.47</v>
      </c>
    </row>
    <row r="16" spans="1:16" ht="18">
      <c r="A16" s="7" t="s">
        <v>35</v>
      </c>
      <c r="B16" s="27">
        <f>D16</f>
        <v>0.28</v>
      </c>
      <c r="C16" s="27">
        <v>0.28</v>
      </c>
      <c r="D16" s="27">
        <v>0.28</v>
      </c>
      <c r="E16" s="27">
        <f>J16</f>
        <v>0.73</v>
      </c>
      <c r="F16" s="27">
        <f>H16</f>
        <v>0.73</v>
      </c>
      <c r="G16" s="27">
        <f>M16</f>
        <v>0.73</v>
      </c>
      <c r="H16" s="27">
        <f>E16</f>
        <v>0.73</v>
      </c>
      <c r="I16" s="27">
        <f>G16</f>
        <v>0.73</v>
      </c>
      <c r="J16" s="27">
        <f>G16</f>
        <v>0.73</v>
      </c>
      <c r="K16" s="27">
        <f t="shared" si="1"/>
        <v>0.73</v>
      </c>
      <c r="L16" s="27">
        <f t="shared" si="1"/>
        <v>0.73</v>
      </c>
      <c r="M16" s="27">
        <f t="shared" si="1"/>
        <v>0.73</v>
      </c>
      <c r="N16" s="27">
        <v>0.73</v>
      </c>
      <c r="O16" s="27">
        <v>0.18</v>
      </c>
      <c r="P16" s="27">
        <v>0.73</v>
      </c>
    </row>
    <row r="17" spans="1:16" ht="9" customHeight="1">
      <c r="A17" s="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8">
      <c r="A18" s="5" t="s">
        <v>8</v>
      </c>
      <c r="B18" s="26">
        <f aca="true" t="shared" si="2" ref="B18:P18">SUM(B20:B31)</f>
        <v>3.29</v>
      </c>
      <c r="C18" s="26">
        <f t="shared" si="2"/>
        <v>3.56</v>
      </c>
      <c r="D18" s="26">
        <f t="shared" si="2"/>
        <v>3.85</v>
      </c>
      <c r="E18" s="26">
        <f t="shared" si="2"/>
        <v>4.03</v>
      </c>
      <c r="F18" s="26">
        <f t="shared" si="2"/>
        <v>4.3100000000000005</v>
      </c>
      <c r="G18" s="26">
        <f t="shared" si="2"/>
        <v>4.36</v>
      </c>
      <c r="H18" s="26">
        <f t="shared" si="2"/>
        <v>5.000000000000001</v>
      </c>
      <c r="I18" s="26">
        <f t="shared" si="2"/>
        <v>4.8</v>
      </c>
      <c r="J18" s="26">
        <f t="shared" si="2"/>
        <v>4.36</v>
      </c>
      <c r="K18" s="26">
        <f t="shared" si="2"/>
        <v>4.84</v>
      </c>
      <c r="L18" s="26">
        <f t="shared" si="2"/>
        <v>5.13</v>
      </c>
      <c r="M18" s="26">
        <f t="shared" si="2"/>
        <v>5.13</v>
      </c>
      <c r="N18" s="26">
        <f t="shared" si="2"/>
        <v>6.19</v>
      </c>
      <c r="O18" s="26">
        <f t="shared" si="2"/>
        <v>7.8500000000000005</v>
      </c>
      <c r="P18" s="26">
        <f t="shared" si="2"/>
        <v>5.13</v>
      </c>
    </row>
    <row r="19" spans="1:16" ht="15.75" customHeight="1">
      <c r="A19" s="17" t="s">
        <v>36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8">
      <c r="A20" s="8" t="s">
        <v>2</v>
      </c>
      <c r="B20" s="27">
        <v>0.81</v>
      </c>
      <c r="C20" s="27">
        <v>0.81</v>
      </c>
      <c r="D20" s="27">
        <v>0.81</v>
      </c>
      <c r="E20" s="27">
        <v>0.81</v>
      </c>
      <c r="F20" s="27">
        <v>0.81</v>
      </c>
      <c r="G20" s="27">
        <v>0.81</v>
      </c>
      <c r="H20" s="27">
        <v>0.81</v>
      </c>
      <c r="I20" s="27">
        <v>0.81</v>
      </c>
      <c r="J20" s="27">
        <v>0.81</v>
      </c>
      <c r="K20" s="27">
        <v>0.81</v>
      </c>
      <c r="L20" s="27">
        <v>0.81</v>
      </c>
      <c r="M20" s="27">
        <v>0.81</v>
      </c>
      <c r="N20" s="27">
        <v>0.81</v>
      </c>
      <c r="O20" s="27">
        <v>0.81</v>
      </c>
      <c r="P20" s="27">
        <v>0.81</v>
      </c>
    </row>
    <row r="21" spans="1:16" ht="18" hidden="1">
      <c r="A21" s="9" t="s">
        <v>3</v>
      </c>
      <c r="B21" s="27">
        <f>D21</f>
        <v>0</v>
      </c>
      <c r="C21" s="27"/>
      <c r="D21" s="27"/>
      <c r="E21" s="27">
        <f>J21</f>
        <v>0</v>
      </c>
      <c r="F21" s="27">
        <f>D21</f>
        <v>0</v>
      </c>
      <c r="G21" s="27">
        <f>M21</f>
        <v>0</v>
      </c>
      <c r="H21" s="27">
        <f>E21</f>
        <v>0</v>
      </c>
      <c r="I21" s="27">
        <f>G21</f>
        <v>0</v>
      </c>
      <c r="J21" s="27">
        <f>G21</f>
        <v>0</v>
      </c>
      <c r="K21" s="27">
        <f>L21</f>
        <v>0</v>
      </c>
      <c r="L21" s="27">
        <f>M21</f>
        <v>0</v>
      </c>
      <c r="M21" s="27">
        <f>N21</f>
        <v>0</v>
      </c>
      <c r="N21" s="27"/>
      <c r="O21" s="27"/>
      <c r="P21" s="27">
        <f>Q21</f>
        <v>0</v>
      </c>
    </row>
    <row r="22" spans="1:16" ht="25.5" customHeight="1">
      <c r="A22" s="10" t="s">
        <v>9</v>
      </c>
      <c r="B22" s="27">
        <v>0.35</v>
      </c>
      <c r="C22" s="27">
        <v>0.35</v>
      </c>
      <c r="D22" s="27">
        <v>0.35</v>
      </c>
      <c r="E22" s="27">
        <v>0.35</v>
      </c>
      <c r="F22" s="27">
        <v>0.35</v>
      </c>
      <c r="G22" s="27">
        <v>0.35</v>
      </c>
      <c r="H22" s="27">
        <v>0.35</v>
      </c>
      <c r="I22" s="27">
        <v>0.35</v>
      </c>
      <c r="J22" s="27">
        <v>0.35</v>
      </c>
      <c r="K22" s="27">
        <v>0.35</v>
      </c>
      <c r="L22" s="27">
        <v>0.35</v>
      </c>
      <c r="M22" s="27">
        <v>0.35</v>
      </c>
      <c r="N22" s="27">
        <v>0.35</v>
      </c>
      <c r="O22" s="27">
        <v>0.35</v>
      </c>
      <c r="P22" s="27">
        <v>0.35</v>
      </c>
    </row>
    <row r="23" spans="1:16" ht="18">
      <c r="A23" s="3" t="s">
        <v>15</v>
      </c>
      <c r="B23" s="27">
        <f>1.47+0.13</f>
        <v>1.6</v>
      </c>
      <c r="C23" s="27">
        <f>1.95+0.13</f>
        <v>2.08</v>
      </c>
      <c r="D23" s="27">
        <f>1.95+0.13</f>
        <v>2.08</v>
      </c>
      <c r="E23" s="27">
        <f>2.13+0.13</f>
        <v>2.26</v>
      </c>
      <c r="F23" s="27">
        <f>2.46+0.13</f>
        <v>2.59</v>
      </c>
      <c r="G23" s="27">
        <f>2.46+0.13</f>
        <v>2.59</v>
      </c>
      <c r="H23" s="27">
        <f>2.46</f>
        <v>2.46</v>
      </c>
      <c r="I23" s="27">
        <f>2.13+0.13</f>
        <v>2.26</v>
      </c>
      <c r="J23" s="27">
        <f aca="true" t="shared" si="3" ref="J23:P23">2.46+0.13</f>
        <v>2.59</v>
      </c>
      <c r="K23" s="27">
        <f t="shared" si="3"/>
        <v>2.59</v>
      </c>
      <c r="L23" s="27">
        <f t="shared" si="3"/>
        <v>2.59</v>
      </c>
      <c r="M23" s="27">
        <f t="shared" si="3"/>
        <v>2.59</v>
      </c>
      <c r="N23" s="27">
        <f t="shared" si="3"/>
        <v>2.59</v>
      </c>
      <c r="O23" s="27">
        <f t="shared" si="3"/>
        <v>2.59</v>
      </c>
      <c r="P23" s="27">
        <f t="shared" si="3"/>
        <v>2.59</v>
      </c>
    </row>
    <row r="24" spans="1:16" ht="18">
      <c r="A24" s="10" t="s">
        <v>4</v>
      </c>
      <c r="B24" s="27"/>
      <c r="C24" s="27"/>
      <c r="D24" s="27"/>
      <c r="E24" s="27"/>
      <c r="F24" s="27"/>
      <c r="G24" s="27"/>
      <c r="H24" s="27">
        <v>0.77</v>
      </c>
      <c r="I24" s="27">
        <v>0.77</v>
      </c>
      <c r="J24" s="27"/>
      <c r="K24" s="27">
        <v>0.77</v>
      </c>
      <c r="L24" s="27">
        <v>0.77</v>
      </c>
      <c r="M24" s="27">
        <v>0.77</v>
      </c>
      <c r="N24" s="27">
        <v>1.83</v>
      </c>
      <c r="O24" s="27">
        <v>3.49</v>
      </c>
      <c r="P24" s="27">
        <v>0.77</v>
      </c>
    </row>
    <row r="25" spans="1:16" ht="18" hidden="1">
      <c r="A25" s="10" t="s">
        <v>16</v>
      </c>
      <c r="B25" s="27"/>
      <c r="C25" s="27"/>
      <c r="D25" s="27"/>
      <c r="E25" s="27">
        <f>J25</f>
        <v>0</v>
      </c>
      <c r="F25" s="27"/>
      <c r="G25" s="27">
        <f>M25</f>
        <v>0</v>
      </c>
      <c r="H25" s="27">
        <f>E25</f>
        <v>0</v>
      </c>
      <c r="I25" s="27">
        <f>G25</f>
        <v>0</v>
      </c>
      <c r="J25" s="27">
        <f>G25</f>
        <v>0</v>
      </c>
      <c r="K25" s="27">
        <f aca="true" t="shared" si="4" ref="K25:M26">L25</f>
        <v>0</v>
      </c>
      <c r="L25" s="27">
        <f t="shared" si="4"/>
        <v>0</v>
      </c>
      <c r="M25" s="27">
        <f t="shared" si="4"/>
        <v>0</v>
      </c>
      <c r="N25" s="27"/>
      <c r="O25" s="27"/>
      <c r="P25" s="27">
        <f>Q25</f>
        <v>0</v>
      </c>
    </row>
    <row r="26" spans="1:16" ht="25.5" hidden="1">
      <c r="A26" s="10" t="s">
        <v>17</v>
      </c>
      <c r="B26" s="27"/>
      <c r="C26" s="27"/>
      <c r="D26" s="27"/>
      <c r="E26" s="27">
        <f>J26</f>
        <v>0</v>
      </c>
      <c r="F26" s="27"/>
      <c r="G26" s="27">
        <f>M26</f>
        <v>0</v>
      </c>
      <c r="H26" s="27">
        <f>E26</f>
        <v>0</v>
      </c>
      <c r="I26" s="27">
        <f>G26</f>
        <v>0</v>
      </c>
      <c r="J26" s="27">
        <f>G26</f>
        <v>0</v>
      </c>
      <c r="K26" s="27">
        <f t="shared" si="4"/>
        <v>0</v>
      </c>
      <c r="L26" s="27">
        <f t="shared" si="4"/>
        <v>0</v>
      </c>
      <c r="M26" s="27">
        <f t="shared" si="4"/>
        <v>0</v>
      </c>
      <c r="N26" s="27"/>
      <c r="O26" s="27"/>
      <c r="P26" s="27">
        <f>Q26</f>
        <v>0</v>
      </c>
    </row>
    <row r="27" spans="1:16" ht="25.5">
      <c r="A27" s="10" t="s">
        <v>42</v>
      </c>
      <c r="B27" s="27">
        <v>0.12</v>
      </c>
      <c r="C27" s="27">
        <v>0.12</v>
      </c>
      <c r="D27" s="27">
        <v>0.12</v>
      </c>
      <c r="E27" s="27">
        <v>0.12</v>
      </c>
      <c r="F27" s="27">
        <v>0.12</v>
      </c>
      <c r="G27" s="27">
        <v>0.12</v>
      </c>
      <c r="H27" s="27">
        <v>0.12</v>
      </c>
      <c r="I27" s="27">
        <v>0.12</v>
      </c>
      <c r="J27" s="27">
        <v>0.12</v>
      </c>
      <c r="K27" s="27">
        <v>0.12</v>
      </c>
      <c r="L27" s="27">
        <v>0.12</v>
      </c>
      <c r="M27" s="27">
        <v>0.12</v>
      </c>
      <c r="N27" s="27">
        <v>0.12</v>
      </c>
      <c r="O27" s="27">
        <v>0.12</v>
      </c>
      <c r="P27" s="27">
        <v>0.12</v>
      </c>
    </row>
    <row r="28" spans="1:16" ht="18">
      <c r="A28" s="40" t="s">
        <v>21</v>
      </c>
      <c r="B28" s="27">
        <v>0.22</v>
      </c>
      <c r="C28" s="27"/>
      <c r="D28" s="27">
        <v>0.22</v>
      </c>
      <c r="E28" s="27">
        <v>0.22</v>
      </c>
      <c r="F28" s="27">
        <v>0.22</v>
      </c>
      <c r="G28" s="27">
        <v>0.22</v>
      </c>
      <c r="H28" s="27">
        <v>0.22</v>
      </c>
      <c r="I28" s="27">
        <v>0.22</v>
      </c>
      <c r="J28" s="27">
        <v>0.22</v>
      </c>
      <c r="K28" s="27"/>
      <c r="L28" s="27">
        <v>0.22</v>
      </c>
      <c r="M28" s="27">
        <v>0.22</v>
      </c>
      <c r="N28" s="27">
        <v>0.22</v>
      </c>
      <c r="O28" s="27">
        <v>0.22</v>
      </c>
      <c r="P28" s="27">
        <v>0.22</v>
      </c>
    </row>
    <row r="29" spans="1:16" ht="18">
      <c r="A29" s="40" t="s">
        <v>22</v>
      </c>
      <c r="B29" s="27">
        <f>D29</f>
        <v>0.07</v>
      </c>
      <c r="C29" s="27"/>
      <c r="D29" s="27">
        <f>N29</f>
        <v>0.07</v>
      </c>
      <c r="E29" s="27">
        <v>0.07</v>
      </c>
      <c r="F29" s="27">
        <v>0.07</v>
      </c>
      <c r="G29" s="27">
        <v>0.07</v>
      </c>
      <c r="H29" s="27">
        <v>0.07</v>
      </c>
      <c r="I29" s="27">
        <v>0.07</v>
      </c>
      <c r="J29" s="27">
        <v>0.07</v>
      </c>
      <c r="K29" s="27"/>
      <c r="L29" s="27">
        <v>0.07</v>
      </c>
      <c r="M29" s="27">
        <v>0.07</v>
      </c>
      <c r="N29" s="27">
        <v>0.07</v>
      </c>
      <c r="O29" s="27">
        <v>0.07</v>
      </c>
      <c r="P29" s="27">
        <v>0.07</v>
      </c>
    </row>
    <row r="30" spans="1:16" ht="18">
      <c r="A30" s="40" t="s">
        <v>20</v>
      </c>
      <c r="B30" s="27">
        <v>0.05</v>
      </c>
      <c r="C30" s="27">
        <v>0.05</v>
      </c>
      <c r="D30" s="27">
        <v>0.05</v>
      </c>
      <c r="E30" s="27">
        <v>0.05</v>
      </c>
      <c r="F30" s="27"/>
      <c r="G30" s="27">
        <v>0.05</v>
      </c>
      <c r="H30" s="27">
        <v>0.05</v>
      </c>
      <c r="I30" s="27">
        <v>0.05</v>
      </c>
      <c r="J30" s="27">
        <v>0.05</v>
      </c>
      <c r="K30" s="27">
        <v>0.05</v>
      </c>
      <c r="L30" s="27">
        <v>0.05</v>
      </c>
      <c r="M30" s="27">
        <v>0.05</v>
      </c>
      <c r="N30" s="27">
        <v>0.05</v>
      </c>
      <c r="O30" s="27">
        <v>0.05</v>
      </c>
      <c r="P30" s="27">
        <v>0.05</v>
      </c>
    </row>
    <row r="31" spans="1:16" ht="38.25">
      <c r="A31" s="10" t="s">
        <v>23</v>
      </c>
      <c r="B31" s="27">
        <v>0.07</v>
      </c>
      <c r="C31" s="27">
        <v>0.15</v>
      </c>
      <c r="D31" s="27">
        <v>0.15</v>
      </c>
      <c r="E31" s="27">
        <v>0.15</v>
      </c>
      <c r="F31" s="27">
        <v>0.15</v>
      </c>
      <c r="G31" s="27">
        <v>0.15</v>
      </c>
      <c r="H31" s="27">
        <v>0.15</v>
      </c>
      <c r="I31" s="27">
        <v>0.15</v>
      </c>
      <c r="J31" s="27">
        <v>0.15</v>
      </c>
      <c r="K31" s="27">
        <v>0.15</v>
      </c>
      <c r="L31" s="27">
        <v>0.15</v>
      </c>
      <c r="M31" s="27">
        <v>0.15</v>
      </c>
      <c r="N31" s="27">
        <v>0.15</v>
      </c>
      <c r="O31" s="27">
        <v>0.15</v>
      </c>
      <c r="P31" s="27">
        <v>0.15</v>
      </c>
    </row>
    <row r="32" spans="1:16" ht="18">
      <c r="A32" s="12" t="s">
        <v>11</v>
      </c>
      <c r="B32" s="28">
        <f>B33+B34</f>
        <v>3.47</v>
      </c>
      <c r="C32" s="28">
        <f aca="true" t="shared" si="5" ref="C32:P32">C33+C34</f>
        <v>4.2700000000000005</v>
      </c>
      <c r="D32" s="28">
        <f t="shared" si="5"/>
        <v>4.2700000000000005</v>
      </c>
      <c r="E32" s="28">
        <f t="shared" si="5"/>
        <v>3.7800000000000002</v>
      </c>
      <c r="F32" s="28">
        <f t="shared" si="5"/>
        <v>3.59</v>
      </c>
      <c r="G32" s="28">
        <f t="shared" si="5"/>
        <v>3.7600000000000002</v>
      </c>
      <c r="H32" s="28">
        <f t="shared" si="5"/>
        <v>3.33</v>
      </c>
      <c r="I32" s="28">
        <f t="shared" si="5"/>
        <v>3.7800000000000002</v>
      </c>
      <c r="J32" s="28">
        <f t="shared" si="5"/>
        <v>4.2700000000000005</v>
      </c>
      <c r="K32" s="28">
        <f t="shared" si="5"/>
        <v>4.2700000000000005</v>
      </c>
      <c r="L32" s="28">
        <f t="shared" si="5"/>
        <v>4.05</v>
      </c>
      <c r="M32" s="28">
        <f t="shared" si="5"/>
        <v>4.2700000000000005</v>
      </c>
      <c r="N32" s="28">
        <f t="shared" si="5"/>
        <v>4.2700000000000005</v>
      </c>
      <c r="O32" s="28">
        <f t="shared" si="5"/>
        <v>4.2700000000000005</v>
      </c>
      <c r="P32" s="28">
        <f t="shared" si="5"/>
        <v>4.2700000000000005</v>
      </c>
    </row>
    <row r="33" spans="1:16" ht="18">
      <c r="A33" s="42" t="s">
        <v>10</v>
      </c>
      <c r="B33" s="27">
        <v>3.47</v>
      </c>
      <c r="C33" s="27">
        <v>3.47</v>
      </c>
      <c r="D33" s="27">
        <v>3.47</v>
      </c>
      <c r="E33" s="27">
        <v>3.47</v>
      </c>
      <c r="F33" s="27"/>
      <c r="G33" s="27">
        <v>3.47</v>
      </c>
      <c r="H33" s="27">
        <v>3.27</v>
      </c>
      <c r="I33" s="27">
        <v>3.47</v>
      </c>
      <c r="J33" s="27">
        <v>3.47</v>
      </c>
      <c r="K33" s="27">
        <v>3.47</v>
      </c>
      <c r="L33" s="27">
        <v>3.47</v>
      </c>
      <c r="M33" s="27">
        <v>3.47</v>
      </c>
      <c r="N33" s="27">
        <v>3.47</v>
      </c>
      <c r="O33" s="27">
        <v>3.47</v>
      </c>
      <c r="P33" s="27">
        <v>3.47</v>
      </c>
    </row>
    <row r="34" spans="1:16" ht="26.25" customHeight="1">
      <c r="A34" s="43" t="s">
        <v>5</v>
      </c>
      <c r="B34" s="27"/>
      <c r="C34" s="27">
        <v>0.8</v>
      </c>
      <c r="D34" s="27">
        <v>0.8</v>
      </c>
      <c r="E34" s="27">
        <v>0.31</v>
      </c>
      <c r="F34" s="27">
        <v>3.59</v>
      </c>
      <c r="G34" s="27">
        <v>0.29</v>
      </c>
      <c r="H34" s="27">
        <v>0.06</v>
      </c>
      <c r="I34" s="27">
        <v>0.31</v>
      </c>
      <c r="J34" s="27">
        <v>0.8</v>
      </c>
      <c r="K34" s="27">
        <v>0.8</v>
      </c>
      <c r="L34" s="27">
        <v>0.58</v>
      </c>
      <c r="M34" s="27">
        <v>0.8</v>
      </c>
      <c r="N34" s="27">
        <v>0.8</v>
      </c>
      <c r="O34" s="27">
        <v>0.8</v>
      </c>
      <c r="P34" s="27">
        <v>0.8</v>
      </c>
    </row>
    <row r="35" spans="1:16" ht="18">
      <c r="A35" s="5" t="s">
        <v>12</v>
      </c>
      <c r="B35" s="34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v>2.96</v>
      </c>
    </row>
    <row r="36" spans="1:16" ht="18">
      <c r="A36" s="19" t="s">
        <v>1</v>
      </c>
      <c r="B36" s="45">
        <f aca="true" t="shared" si="6" ref="B36:M36">B32+B18+B10+B35</f>
        <v>8.32</v>
      </c>
      <c r="C36" s="45">
        <f t="shared" si="6"/>
        <v>9.39</v>
      </c>
      <c r="D36" s="45">
        <f t="shared" si="6"/>
        <v>9.680000000000001</v>
      </c>
      <c r="E36" s="45">
        <f t="shared" si="6"/>
        <v>10.41</v>
      </c>
      <c r="F36" s="45">
        <f t="shared" si="6"/>
        <v>10.440000000000001</v>
      </c>
      <c r="G36" s="45">
        <f t="shared" si="6"/>
        <v>10.72</v>
      </c>
      <c r="H36" s="45">
        <f t="shared" si="6"/>
        <v>10.930000000000001</v>
      </c>
      <c r="I36" s="45">
        <f t="shared" si="6"/>
        <v>11.18</v>
      </c>
      <c r="J36" s="45">
        <f t="shared" si="6"/>
        <v>11.23</v>
      </c>
      <c r="K36" s="45">
        <f t="shared" si="6"/>
        <v>11.709999999999999</v>
      </c>
      <c r="L36" s="45">
        <f t="shared" si="6"/>
        <v>11.78</v>
      </c>
      <c r="M36" s="45">
        <f t="shared" si="6"/>
        <v>12</v>
      </c>
      <c r="N36" s="45">
        <f>N10+N18+N32+N35</f>
        <v>13.060000000000002</v>
      </c>
      <c r="O36" s="45">
        <f>O32+O18+O10+O35</f>
        <v>13.370000000000001</v>
      </c>
      <c r="P36" s="45">
        <f>P32+P18+P10+P35</f>
        <v>14.96</v>
      </c>
    </row>
    <row r="37" spans="1:16" ht="8.25" customHeight="1">
      <c r="A37" s="1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5"/>
      <c r="O37" s="28"/>
      <c r="P37" s="28"/>
    </row>
    <row r="38" spans="1:16" ht="18">
      <c r="A38" s="11" t="s">
        <v>28</v>
      </c>
      <c r="B38" s="36"/>
      <c r="C38" s="29"/>
      <c r="D38" s="29"/>
      <c r="E38" s="29">
        <v>2.08</v>
      </c>
      <c r="F38" s="29">
        <v>2.08</v>
      </c>
      <c r="G38" s="29">
        <v>2.08</v>
      </c>
      <c r="H38" s="29">
        <v>2.08</v>
      </c>
      <c r="I38" s="29">
        <v>2.08</v>
      </c>
      <c r="J38" s="29">
        <v>2.08</v>
      </c>
      <c r="K38" s="29">
        <v>2.08</v>
      </c>
      <c r="L38" s="29">
        <v>2.08</v>
      </c>
      <c r="M38" s="29">
        <v>2.08</v>
      </c>
      <c r="N38" s="29">
        <v>2.08</v>
      </c>
      <c r="O38" s="29"/>
      <c r="P38" s="29">
        <v>2.08</v>
      </c>
    </row>
    <row r="39" spans="1:16" ht="18">
      <c r="A39" s="5" t="s">
        <v>29</v>
      </c>
      <c r="B39" s="27">
        <v>1.4</v>
      </c>
      <c r="C39" s="27">
        <v>1.4</v>
      </c>
      <c r="D39" s="27">
        <v>1.4</v>
      </c>
      <c r="E39" s="27">
        <v>1.4</v>
      </c>
      <c r="F39" s="27">
        <v>1.4</v>
      </c>
      <c r="G39" s="27">
        <v>1.4</v>
      </c>
      <c r="H39" s="27">
        <v>1.4</v>
      </c>
      <c r="I39" s="27">
        <v>1.4</v>
      </c>
      <c r="J39" s="27">
        <v>1.4</v>
      </c>
      <c r="K39" s="27">
        <v>1.4</v>
      </c>
      <c r="L39" s="27">
        <v>1.4</v>
      </c>
      <c r="M39" s="27">
        <v>1.4</v>
      </c>
      <c r="N39" s="27">
        <v>1.4</v>
      </c>
      <c r="O39" s="27">
        <v>1.4</v>
      </c>
      <c r="P39" s="27">
        <v>1.4</v>
      </c>
    </row>
    <row r="40" spans="1:16" ht="8.25" customHeight="1">
      <c r="A40" s="40"/>
      <c r="B40" s="37"/>
      <c r="C40" s="38"/>
      <c r="D40" s="3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8"/>
      <c r="P40" s="30"/>
    </row>
    <row r="41" spans="1:16" ht="18">
      <c r="A41" s="19" t="s">
        <v>24</v>
      </c>
      <c r="B41" s="31">
        <f aca="true" t="shared" si="7" ref="B41:P41">SUM(B36:B40)</f>
        <v>9.72</v>
      </c>
      <c r="C41" s="31">
        <f t="shared" si="7"/>
        <v>10.790000000000001</v>
      </c>
      <c r="D41" s="31">
        <f t="shared" si="7"/>
        <v>11.080000000000002</v>
      </c>
      <c r="E41" s="31">
        <f t="shared" si="7"/>
        <v>13.89</v>
      </c>
      <c r="F41" s="31">
        <f t="shared" si="7"/>
        <v>13.920000000000002</v>
      </c>
      <c r="G41" s="31">
        <f t="shared" si="7"/>
        <v>14.200000000000001</v>
      </c>
      <c r="H41" s="31">
        <f t="shared" si="7"/>
        <v>14.410000000000002</v>
      </c>
      <c r="I41" s="31">
        <f t="shared" si="7"/>
        <v>14.66</v>
      </c>
      <c r="J41" s="31">
        <f t="shared" si="7"/>
        <v>14.71</v>
      </c>
      <c r="K41" s="31">
        <f t="shared" si="7"/>
        <v>15.19</v>
      </c>
      <c r="L41" s="31">
        <f t="shared" si="7"/>
        <v>15.26</v>
      </c>
      <c r="M41" s="31">
        <f t="shared" si="7"/>
        <v>15.48</v>
      </c>
      <c r="N41" s="31">
        <f t="shared" si="7"/>
        <v>16.540000000000003</v>
      </c>
      <c r="O41" s="31">
        <f t="shared" si="7"/>
        <v>14.770000000000001</v>
      </c>
      <c r="P41" s="31">
        <f t="shared" si="7"/>
        <v>18.439999999999998</v>
      </c>
    </row>
    <row r="42" spans="1:16" ht="9.75" customHeight="1">
      <c r="A42" s="19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12.75" customHeight="1">
      <c r="A43" s="41" t="s">
        <v>33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8">
      <c r="A44" s="11" t="s">
        <v>30</v>
      </c>
      <c r="B44" s="27">
        <v>1.56</v>
      </c>
      <c r="C44" s="27">
        <v>1.56</v>
      </c>
      <c r="D44" s="27">
        <v>1.56</v>
      </c>
      <c r="E44" s="27">
        <v>1.56</v>
      </c>
      <c r="F44" s="26">
        <v>1.43</v>
      </c>
      <c r="G44" s="27">
        <v>1.56</v>
      </c>
      <c r="H44" s="27">
        <v>1.56</v>
      </c>
      <c r="I44" s="27">
        <v>1.56</v>
      </c>
      <c r="J44" s="27">
        <v>1.56</v>
      </c>
      <c r="K44" s="27">
        <v>1.56</v>
      </c>
      <c r="L44" s="26">
        <v>1.5</v>
      </c>
      <c r="M44" s="27">
        <v>1.56</v>
      </c>
      <c r="N44" s="27">
        <v>1.56</v>
      </c>
      <c r="O44" s="27">
        <v>1.56</v>
      </c>
      <c r="P44" s="27">
        <v>1.56</v>
      </c>
    </row>
    <row r="45" spans="1:16" ht="12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20.25" customHeight="1">
      <c r="A46" s="46" t="s">
        <v>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</sheetData>
  <sheetProtection/>
  <mergeCells count="3">
    <mergeCell ref="A46:P46"/>
    <mergeCell ref="A1:P1"/>
    <mergeCell ref="A2:P2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2013-07-09T05:53:46Z</cp:lastPrinted>
  <dcterms:created xsi:type="dcterms:W3CDTF">2009-01-13T06:38:32Z</dcterms:created>
  <dcterms:modified xsi:type="dcterms:W3CDTF">2013-08-08T09:49:09Z</dcterms:modified>
  <cp:category/>
  <cp:version/>
  <cp:contentType/>
  <cp:contentStatus/>
</cp:coreProperties>
</file>